
<file path=[Content_Types].xml><?xml version="1.0" encoding="utf-8"?>
<Types xmlns="http://schemas.openxmlformats.org/package/2006/content-types">
  <Default Extension="emf" ContentType="image/x-emf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externalLinks/externalLink36.xml" ContentType="application/vnd.openxmlformats-officedocument.spreadsheetml.externalLink+xml"/>
  <Override PartName="/xl/externalLinks/externalLink37.xml" ContentType="application/vnd.openxmlformats-officedocument.spreadsheetml.externalLink+xml"/>
  <Override PartName="/xl/externalLinks/externalLink38.xml" ContentType="application/vnd.openxmlformats-officedocument.spreadsheetml.externalLink+xml"/>
  <Override PartName="/xl/externalLinks/externalLink39.xml" ContentType="application/vnd.openxmlformats-officedocument.spreadsheetml.externalLink+xml"/>
  <Override PartName="/xl/externalLinks/externalLink40.xml" ContentType="application/vnd.openxmlformats-officedocument.spreadsheetml.externalLink+xml"/>
  <Override PartName="/xl/externalLinks/externalLink41.xml" ContentType="application/vnd.openxmlformats-officedocument.spreadsheetml.externalLink+xml"/>
  <Override PartName="/xl/externalLinks/externalLink42.xml" ContentType="application/vnd.openxmlformats-officedocument.spreadsheetml.externalLink+xml"/>
  <Override PartName="/xl/externalLinks/externalLink43.xml" ContentType="application/vnd.openxmlformats-officedocument.spreadsheetml.externalLink+xml"/>
  <Override PartName="/xl/externalLinks/externalLink44.xml" ContentType="application/vnd.openxmlformats-officedocument.spreadsheetml.externalLink+xml"/>
  <Override PartName="/xl/externalLinks/externalLink45.xml" ContentType="application/vnd.openxmlformats-officedocument.spreadsheetml.externalLink+xml"/>
  <Override PartName="/xl/externalLinks/externalLink46.xml" ContentType="application/vnd.openxmlformats-officedocument.spreadsheetml.externalLink+xml"/>
  <Override PartName="/xl/externalLinks/externalLink47.xml" ContentType="application/vnd.openxmlformats-officedocument.spreadsheetml.externalLink+xml"/>
  <Override PartName="/xl/externalLinks/externalLink48.xml" ContentType="application/vnd.openxmlformats-officedocument.spreadsheetml.externalLink+xml"/>
  <Override PartName="/xl/externalLinks/externalLink49.xml" ContentType="application/vnd.openxmlformats-officedocument.spreadsheetml.externalLink+xml"/>
  <Override PartName="/xl/externalLinks/externalLink50.xml" ContentType="application/vnd.openxmlformats-officedocument.spreadsheetml.externalLink+xml"/>
  <Override PartName="/xl/externalLinks/externalLink51.xml" ContentType="application/vnd.openxmlformats-officedocument.spreadsheetml.externalLink+xml"/>
  <Override PartName="/xl/externalLinks/externalLink52.xml" ContentType="application/vnd.openxmlformats-officedocument.spreadsheetml.externalLink+xml"/>
  <Override PartName="/xl/externalLinks/externalLink53.xml" ContentType="application/vnd.openxmlformats-officedocument.spreadsheetml.externalLink+xml"/>
  <Override PartName="/xl/externalLinks/externalLink54.xml" ContentType="application/vnd.openxmlformats-officedocument.spreadsheetml.externalLink+xml"/>
  <Override PartName="/xl/externalLinks/externalLink55.xml" ContentType="application/vnd.openxmlformats-officedocument.spreadsheetml.externalLink+xml"/>
  <Override PartName="/xl/externalLinks/externalLink56.xml" ContentType="application/vnd.openxmlformats-officedocument.spreadsheetml.externalLink+xml"/>
  <Override PartName="/xl/externalLinks/externalLink57.xml" ContentType="application/vnd.openxmlformats-officedocument.spreadsheetml.externalLink+xml"/>
  <Override PartName="/xl/externalLinks/externalLink58.xml" ContentType="application/vnd.openxmlformats-officedocument.spreadsheetml.externalLink+xml"/>
  <Override PartName="/xl/externalLinks/externalLink59.xml" ContentType="application/vnd.openxmlformats-officedocument.spreadsheetml.externalLink+xml"/>
  <Override PartName="/xl/externalLinks/externalLink60.xml" ContentType="application/vnd.openxmlformats-officedocument.spreadsheetml.externalLink+xml"/>
  <Override PartName="/xl/externalLinks/externalLink61.xml" ContentType="application/vnd.openxmlformats-officedocument.spreadsheetml.externalLink+xml"/>
  <Override PartName="/xl/externalLinks/externalLink62.xml" ContentType="application/vnd.openxmlformats-officedocument.spreadsheetml.externalLink+xml"/>
  <Override PartName="/xl/externalLinks/externalLink63.xml" ContentType="application/vnd.openxmlformats-officedocument.spreadsheetml.externalLink+xml"/>
  <Override PartName="/xl/externalLinks/externalLink64.xml" ContentType="application/vnd.openxmlformats-officedocument.spreadsheetml.externalLink+xml"/>
  <Override PartName="/xl/externalLinks/externalLink65.xml" ContentType="application/vnd.openxmlformats-officedocument.spreadsheetml.externalLink+xml"/>
  <Override PartName="/xl/externalLinks/externalLink66.xml" ContentType="application/vnd.openxmlformats-officedocument.spreadsheetml.externalLink+xml"/>
  <Override PartName="/xl/externalLinks/externalLink67.xml" ContentType="application/vnd.openxmlformats-officedocument.spreadsheetml.externalLink+xml"/>
  <Override PartName="/xl/externalLinks/externalLink68.xml" ContentType="application/vnd.openxmlformats-officedocument.spreadsheetml.externalLink+xml"/>
  <Override PartName="/xl/externalLinks/externalLink69.xml" ContentType="application/vnd.openxmlformats-officedocument.spreadsheetml.externalLink+xml"/>
  <Override PartName="/xl/externalLinks/externalLink70.xml" ContentType="application/vnd.openxmlformats-officedocument.spreadsheetml.externalLink+xml"/>
  <Override PartName="/xl/externalLinks/externalLink71.xml" ContentType="application/vnd.openxmlformats-officedocument.spreadsheetml.externalLink+xml"/>
  <Override PartName="/xl/externalLinks/externalLink72.xml" ContentType="application/vnd.openxmlformats-officedocument.spreadsheetml.externalLink+xml"/>
  <Override PartName="/xl/externalLinks/externalLink73.xml" ContentType="application/vnd.openxmlformats-officedocument.spreadsheetml.externalLink+xml"/>
  <Override PartName="/xl/externalLinks/externalLink74.xml" ContentType="application/vnd.openxmlformats-officedocument.spreadsheetml.externalLink+xml"/>
  <Override PartName="/xl/externalLinks/externalLink75.xml" ContentType="application/vnd.openxmlformats-officedocument.spreadsheetml.externalLink+xml"/>
  <Override PartName="/xl/externalLinks/externalLink76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S:\Relacao Investidores\Gerencia\01 - Resultados\2026\2T26\Planilha site - dados históricos 2T26\"/>
    </mc:Choice>
  </mc:AlternateContent>
  <xr:revisionPtr revIDLastSave="0" documentId="13_ncr:1_{F15AF902-B04E-4628-BFCF-8A4EE604D199}" xr6:coauthVersionLast="47" xr6:coauthVersionMax="47" xr10:uidLastSave="{00000000-0000-0000-0000-000000000000}"/>
  <bookViews>
    <workbookView xWindow="-110" yWindow="-110" windowWidth="19420" windowHeight="10300" tabRatio="500" xr2:uid="{00000000-000D-0000-FFFF-FFFF00000000}"/>
  </bookViews>
  <sheets>
    <sheet name="Capa" sheetId="1" r:id="rId1"/>
    <sheet name="Balanço Patrimonial" sheetId="2" r:id="rId2"/>
    <sheet name="DRE" sheetId="3" r:id="rId3"/>
    <sheet name="DRE Ex Ifrs" sheetId="4" r:id="rId4"/>
    <sheet name="Fluxo de Caixa" sheetId="5" r:id="rId5"/>
    <sheet name="Nº de lojas" sheetId="6" r:id="rId6"/>
    <sheet name="Evolução da Área de Vendas" sheetId="7" r:id="rId7"/>
  </sheets>
  <externalReferences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  <externalReference r:id="rId34"/>
    <externalReference r:id="rId35"/>
    <externalReference r:id="rId36"/>
    <externalReference r:id="rId37"/>
    <externalReference r:id="rId38"/>
    <externalReference r:id="rId39"/>
    <externalReference r:id="rId40"/>
    <externalReference r:id="rId41"/>
    <externalReference r:id="rId42"/>
    <externalReference r:id="rId43"/>
    <externalReference r:id="rId44"/>
    <externalReference r:id="rId45"/>
    <externalReference r:id="rId46"/>
    <externalReference r:id="rId47"/>
    <externalReference r:id="rId48"/>
    <externalReference r:id="rId49"/>
    <externalReference r:id="rId50"/>
    <externalReference r:id="rId51"/>
    <externalReference r:id="rId52"/>
    <externalReference r:id="rId53"/>
    <externalReference r:id="rId54"/>
    <externalReference r:id="rId55"/>
    <externalReference r:id="rId56"/>
    <externalReference r:id="rId57"/>
    <externalReference r:id="rId58"/>
    <externalReference r:id="rId59"/>
    <externalReference r:id="rId60"/>
    <externalReference r:id="rId61"/>
    <externalReference r:id="rId62"/>
    <externalReference r:id="rId63"/>
    <externalReference r:id="rId64"/>
    <externalReference r:id="rId65"/>
    <externalReference r:id="rId66"/>
    <externalReference r:id="rId67"/>
    <externalReference r:id="rId68"/>
    <externalReference r:id="rId69"/>
    <externalReference r:id="rId70"/>
    <externalReference r:id="rId71"/>
    <externalReference r:id="rId72"/>
    <externalReference r:id="rId73"/>
    <externalReference r:id="rId74"/>
    <externalReference r:id="rId75"/>
    <externalReference r:id="rId76"/>
    <externalReference r:id="rId77"/>
    <externalReference r:id="rId78"/>
    <externalReference r:id="rId79"/>
    <externalReference r:id="rId80"/>
    <externalReference r:id="rId81"/>
    <externalReference r:id="rId82"/>
    <externalReference r:id="rId83"/>
  </externalReferences>
  <definedNames>
    <definedName name="\0">#N/A</definedName>
    <definedName name="\a2">'[1]Cashflow Forecast Port'!$BV$5</definedName>
    <definedName name="\p2">'[1]Cashflow Forecast Port'!$BV$22</definedName>
    <definedName name="\p3">'[2]Constr, Op &amp; Fin Assmp'!$B$575</definedName>
    <definedName name="_____idc1" localSheetId="1">[3]drawdown!#REF!</definedName>
    <definedName name="_____idc1">[3]drawdown!#REF!</definedName>
    <definedName name="_____idc2" localSheetId="1">[3]drawdown!#REF!</definedName>
    <definedName name="_____idc2">[3]drawdown!#REF!</definedName>
    <definedName name="_____int1" localSheetId="1">'[3]debt service'!#REF!</definedName>
    <definedName name="_____int1">'[3]debt service'!#REF!</definedName>
    <definedName name="_____int2" localSheetId="1">'[3]debt service'!#REF!</definedName>
    <definedName name="_____int2">'[3]debt service'!#REF!</definedName>
    <definedName name="_____IPC84" localSheetId="1">#REF!</definedName>
    <definedName name="_____IPC84">#REF!</definedName>
    <definedName name="_____l1" localSheetId="2" hidden="1">{#N/A,#N/A,FALSE,"Aging Summary";#N/A,#N/A,FALSE,"Ratio Analysis";#N/A,#N/A,FALSE,"Test 120 Day Accts";#N/A,#N/A,FALSE,"Tickmarks"}</definedName>
    <definedName name="_____l1" localSheetId="3" hidden="1">{#N/A,#N/A,FALSE,"Aging Summary";#N/A,#N/A,FALSE,"Ratio Analysis";#N/A,#N/A,FALSE,"Test 120 Day Accts";#N/A,#N/A,FALSE,"Tickmarks"}</definedName>
    <definedName name="_____l1" hidden="1">{#N/A,#N/A,FALSE,"Aging Summary";#N/A,#N/A,FALSE,"Ratio Analysis";#N/A,#N/A,FALSE,"Test 120 Day Accts";#N/A,#N/A,FALSE,"Tickmarks"}</definedName>
    <definedName name="_____MAL1" localSheetId="1">#REF!</definedName>
    <definedName name="_____MAL1">#REF!</definedName>
    <definedName name="_____new95" localSheetId="1">#REF!</definedName>
    <definedName name="_____new95">#REF!</definedName>
    <definedName name="_____NIL1">'[4]P&amp;L CCI Detail'!$T$54</definedName>
    <definedName name="_____NIL2">'[4]P&amp;L CCI Detail'!$T$61</definedName>
    <definedName name="_____NIL3">'[4]P&amp;L CCI Detail'!$T$76</definedName>
    <definedName name="_____NIL4">'[4]P&amp;L CCI Detail'!$T$84</definedName>
    <definedName name="_____NIL5">'[4]P&amp;L CCI Detail'!$T$94</definedName>
    <definedName name="_____PG1" localSheetId="1">#REF!</definedName>
    <definedName name="_____PG1">#REF!</definedName>
    <definedName name="_____PG3" localSheetId="1">#REF!</definedName>
    <definedName name="_____PG3">#REF!</definedName>
    <definedName name="_____ppp2">#N/A</definedName>
    <definedName name="_____sal2" localSheetId="2" hidden="1">{"SALARIOS",#N/A,FALSE,"Hoja3";"SUELDOS EMPLEADOS",#N/A,FALSE,"Hoja4";"SUELDOS EJECUTIVOS",#N/A,FALSE,"Hoja5"}</definedName>
    <definedName name="_____sal2" localSheetId="3" hidden="1">{"SALARIOS",#N/A,FALSE,"Hoja3";"SUELDOS EMPLEADOS",#N/A,FALSE,"Hoja4";"SUELDOS EJECUTIVOS",#N/A,FALSE,"Hoja5"}</definedName>
    <definedName name="_____sal2" hidden="1">{"SALARIOS",#N/A,FALSE,"Hoja3";"SUELDOS EMPLEADOS",#N/A,FALSE,"Hoja4";"SUELDOS EJECUTIVOS",#N/A,FALSE,"Hoja5"}</definedName>
    <definedName name="_____TAB2" localSheetId="1">#REF!</definedName>
    <definedName name="_____TAB2">#REF!</definedName>
    <definedName name="_____tax2">'[5]Tax &amp; Depreciation'!$A$102:$IV$102</definedName>
    <definedName name="_____tax3">[6]Tax!$D$7:$AJ$79</definedName>
    <definedName name="____1D" localSheetId="1">'[2]Constr, Op &amp; Fin Assmp'!#REF!</definedName>
    <definedName name="____1D">'[2]Constr, Op &amp; Fin Assmp'!#REF!</definedName>
    <definedName name="____2P" localSheetId="1">#REF!</definedName>
    <definedName name="____2P">#REF!</definedName>
    <definedName name="____NIL1">'[4]P&amp;L CCI Detail'!$T$54</definedName>
    <definedName name="____NIL2">'[4]P&amp;L CCI Detail'!$T$61</definedName>
    <definedName name="____NIL3">'[4]P&amp;L CCI Detail'!$T$76</definedName>
    <definedName name="____NIL4">'[4]P&amp;L CCI Detail'!$T$84</definedName>
    <definedName name="____NIL5">'[4]P&amp;L CCI Detail'!$T$94</definedName>
    <definedName name="____tax2">'[5]Tax &amp; Depreciation'!$A$102:$IV$102</definedName>
    <definedName name="____tax3">[6]Tax!$D$7:$AJ$79</definedName>
    <definedName name="___NIL1">'[4]P&amp;L CCI Detail'!$T$54</definedName>
    <definedName name="___NIL2">'[4]P&amp;L CCI Detail'!$T$61</definedName>
    <definedName name="___NIL3">'[4]P&amp;L CCI Detail'!$T$76</definedName>
    <definedName name="___NIL4">'[4]P&amp;L CCI Detail'!$T$84</definedName>
    <definedName name="___NIL5">'[4]P&amp;L CCI Detail'!$T$94</definedName>
    <definedName name="___ppp2">#N/A</definedName>
    <definedName name="___tax2">'[5]Tax &amp; Depreciation'!$A$102:$IV$102</definedName>
    <definedName name="___tax3">[6]Tax!$D$7:$AJ$79</definedName>
    <definedName name="__10__123Graph_ACHART_13" hidden="1">[7]Calc!$AD$10:$AD$33</definedName>
    <definedName name="__10__123Graph_ACHART_16" hidden="1">[7]Calc!$AL$8:$AL$21</definedName>
    <definedName name="__100MBAPRO_M" localSheetId="1">#REF!</definedName>
    <definedName name="__100MBAPRO_M">#REF!</definedName>
    <definedName name="__101MBAUGO_M" localSheetId="1">#REF!</definedName>
    <definedName name="__101MBAUGO_M">#REF!</definedName>
    <definedName name="__102MBDECO_M" localSheetId="1">#REF!</definedName>
    <definedName name="__102MBDECO_M">#REF!</definedName>
    <definedName name="__103MBFEBO_M" localSheetId="1">#REF!</definedName>
    <definedName name="__103MBFEBO_M">#REF!</definedName>
    <definedName name="__104MBJANO_M" localSheetId="1">#REF!</definedName>
    <definedName name="__104MBJANO_M">#REF!</definedName>
    <definedName name="__105MBJULO_M" localSheetId="1">#REF!</definedName>
    <definedName name="__105MBJULO_M">#REF!</definedName>
    <definedName name="__106MBJUNO_M" localSheetId="1">#REF!</definedName>
    <definedName name="__106MBJUNO_M">#REF!</definedName>
    <definedName name="__107MBMARO_M" localSheetId="1">#REF!</definedName>
    <definedName name="__107MBMARO_M">#REF!</definedName>
    <definedName name="__108MBMAYO_M" localSheetId="1">#REF!</definedName>
    <definedName name="__108MBMAYO_M">#REF!</definedName>
    <definedName name="__109MBNOVO_M" localSheetId="1">#REF!</definedName>
    <definedName name="__109MBNOVO_M">#REF!</definedName>
    <definedName name="__11__123Graph_ACHART_14" hidden="1">[7]Calc!$AH$10:$AH$28</definedName>
    <definedName name="__11__123Graph_ACHART_17" hidden="1">[7]GoEight!$B$115:$B$160</definedName>
    <definedName name="__110MBSEPO_M" localSheetId="1">#REF!</definedName>
    <definedName name="__110MBSEPO_M">#REF!</definedName>
    <definedName name="__111YAAPRO_M" localSheetId="1">#REF!</definedName>
    <definedName name="__111YAAPRO_M">#REF!</definedName>
    <definedName name="__112YAAUGO_M" localSheetId="1">#REF!</definedName>
    <definedName name="__112YAAUGO_M">#REF!</definedName>
    <definedName name="__113YADECO_M" localSheetId="1">#REF!</definedName>
    <definedName name="__113YADECO_M">#REF!</definedName>
    <definedName name="__114YAFEBO_M" localSheetId="1">#REF!</definedName>
    <definedName name="__114YAFEBO_M">#REF!</definedName>
    <definedName name="__115YAJANO_M" localSheetId="1">#REF!</definedName>
    <definedName name="__115YAJANO_M">#REF!</definedName>
    <definedName name="__116YAJULO_M" localSheetId="1">#REF!</definedName>
    <definedName name="__116YAJULO_M">#REF!</definedName>
    <definedName name="__117YAJUNO_M" localSheetId="1">#REF!</definedName>
    <definedName name="__117YAJUNO_M">#REF!</definedName>
    <definedName name="__118YAMARO_M" localSheetId="1">#REF!</definedName>
    <definedName name="__118YAMARO_M">#REF!</definedName>
    <definedName name="__119YAMAYO_M" localSheetId="1">#REF!</definedName>
    <definedName name="__119YAMAYO_M">#REF!</definedName>
    <definedName name="__12__123Graph_ACHART_15" hidden="1">[7]Calc!$AJ$8:$AJ$19</definedName>
    <definedName name="__12__123Graph_ACHART_18" hidden="1">[7]GrFour!$B$115:$B$185</definedName>
    <definedName name="__120YANOVO_M" localSheetId="1">#REF!</definedName>
    <definedName name="__120YANOVO_M">#REF!</definedName>
    <definedName name="__121YAOCTO_M" localSheetId="1">#REF!</definedName>
    <definedName name="__121YAOCTO_M">#REF!</definedName>
    <definedName name="__122YASEPO_M" localSheetId="1">#REF!</definedName>
    <definedName name="__122YASEPO_M">#REF!</definedName>
    <definedName name="__123YBAPRO_M" localSheetId="1">#REF!</definedName>
    <definedName name="__123YBAPRO_M">#REF!</definedName>
    <definedName name="__124YBAUGO_M" localSheetId="1">#REF!</definedName>
    <definedName name="__124YBAUGO_M">#REF!</definedName>
    <definedName name="__125YBDECO_M" localSheetId="1">#REF!</definedName>
    <definedName name="__125YBDECO_M">#REF!</definedName>
    <definedName name="__126YBFEBO_M" localSheetId="1">#REF!</definedName>
    <definedName name="__126YBFEBO_M">#REF!</definedName>
    <definedName name="__127YBJANO_M" localSheetId="1">#REF!</definedName>
    <definedName name="__127YBJANO_M">#REF!</definedName>
    <definedName name="__128YBJULO_M" localSheetId="1">#REF!</definedName>
    <definedName name="__128YBJULO_M">#REF!</definedName>
    <definedName name="__129YBJUNO_M" localSheetId="1">#REF!</definedName>
    <definedName name="__129YBJUNO_M">#REF!</definedName>
    <definedName name="__13__123Graph_ACHART_16" hidden="1">[7]Calc!$AL$8:$AL$21</definedName>
    <definedName name="__13__123Graph_ACHART_2" hidden="1">[7]Calc!$F$23:$F$58</definedName>
    <definedName name="__130YBMARO_M" localSheetId="1">#REF!</definedName>
    <definedName name="__130YBMARO_M">#REF!</definedName>
    <definedName name="__131YBMAYO_M" localSheetId="1">#REF!</definedName>
    <definedName name="__131YBMAYO_M">#REF!</definedName>
    <definedName name="__132YBNOVO_M" localSheetId="1">#REF!</definedName>
    <definedName name="__132YBNOVO_M">#REF!</definedName>
    <definedName name="__133YBOCTO_M" localSheetId="1">#REF!</definedName>
    <definedName name="__133YBOCTO_M">#REF!</definedName>
    <definedName name="__134YBSEPO_M" localSheetId="1">#REF!</definedName>
    <definedName name="__134YBSEPO_M">#REF!</definedName>
    <definedName name="__14__123Graph_ACHART_17" hidden="1">[7]GoEight!$B$115:$B$160</definedName>
    <definedName name="__14__123Graph_ACHART_22" hidden="1">[7]MOne!$B$145:$B$231</definedName>
    <definedName name="__15__123Graph_ACHART_18" hidden="1">[7]GrFour!$B$115:$B$185</definedName>
    <definedName name="__15__123Graph_ACHART_23" hidden="1">[7]MTwo!$B$145:$B$232</definedName>
    <definedName name="__16__123Graph_ACHART_2" hidden="1">[7]Calc!$F$23:$F$58</definedName>
    <definedName name="__16__123Graph_ACHART_24" hidden="1">[7]KOne!$B$230:$B$755</definedName>
    <definedName name="__17__123Graph_ACHART_22" hidden="1">[7]MOne!$B$145:$B$231</definedName>
    <definedName name="__17__123Graph_ACHART_25" hidden="1">[7]GoSeven!$B$90:$B$125</definedName>
    <definedName name="__18__123Graph_ACHART_23" hidden="1">[7]MTwo!$B$145:$B$232</definedName>
    <definedName name="__18__123Graph_ACHART_26" hidden="1">[7]GrThree!$B$90:$B$140</definedName>
    <definedName name="__19__123Graph_ACHART_24" hidden="1">[7]KOne!$B$230:$B$755</definedName>
    <definedName name="__19__123Graph_ACHART_27" hidden="1">[7]HTwo!$B$88:$B$130</definedName>
    <definedName name="__20__123Graph_ACHART_25" hidden="1">[7]GoSeven!$B$90:$B$125</definedName>
    <definedName name="__20__123Graph_ACHART_28" hidden="1">[7]JOne!$B$86:$B$112</definedName>
    <definedName name="__21__123Graph_ACHART_26" hidden="1">[7]GrThree!$B$90:$B$140</definedName>
    <definedName name="__21__123Graph_ACHART_29" hidden="1">[7]JTwo!$B$86:$B$116</definedName>
    <definedName name="__22__123Graph_ACHART_27" hidden="1">[7]HTwo!$B$88:$B$130</definedName>
    <definedName name="__22__123Graph_ACHART_3" hidden="1">[7]Calc!$H$38:$H$107</definedName>
    <definedName name="__23__123Graph_ACHART_28" hidden="1">[7]JOne!$B$86:$B$112</definedName>
    <definedName name="__23__123Graph_ACHART_30" hidden="1">[7]HOne!$B$88:$B$130</definedName>
    <definedName name="__24__123Graph_ACHART_29" hidden="1">[7]JTwo!$B$86:$B$116</definedName>
    <definedName name="__24__123Graph_ACHART_4" hidden="1">[7]Calc!$L$13:$L$53</definedName>
    <definedName name="__25__123Graph_ACHART_3" hidden="1">[7]Calc!$H$38:$H$107</definedName>
    <definedName name="__25__123Graph_ACHART_5" hidden="1">[7]Calc!$N$9:$N$36</definedName>
    <definedName name="__26__123Graph_ACHART_30" hidden="1">[7]HOne!$B$88:$B$130</definedName>
    <definedName name="__26__123Graph_ACHART_6" hidden="1">[7]Calc!$P$9:$P$41</definedName>
    <definedName name="__27__123Graph_ACHART_4" hidden="1">[7]Calc!$L$13:$L$53</definedName>
    <definedName name="__27__123Graph_ACHART_7" hidden="1">[7]Calc!$R$153:$R$688</definedName>
    <definedName name="__28__123Graph_ACHART_5" hidden="1">[7]Calc!$N$9:$N$36</definedName>
    <definedName name="__28__123Graph_ACHART_8" hidden="1">[7]Calc!$T$83:$T$153</definedName>
    <definedName name="__29__123Graph_ACHART_6" hidden="1">[7]Calc!$P$9:$P$41</definedName>
    <definedName name="__29__123Graph_ACHART_9" hidden="1">[7]Calc!$V$83:$V$153</definedName>
    <definedName name="__3__123Graph_ACHART_1" hidden="1">[7]Calc!$D$38:$D$83</definedName>
    <definedName name="__30__123Graph_ACHART_7" hidden="1">[7]Calc!$R$153:$R$688</definedName>
    <definedName name="__30__123Graph_BCHART_1" hidden="1">[7]Calc!$E$38:$E$83</definedName>
    <definedName name="__31__123Graph_ACHART_8" hidden="1">[7]Calc!$T$83:$T$153</definedName>
    <definedName name="__31__123Graph_BCHART_10" hidden="1">[7]Calc!$AC$153:$AC$325</definedName>
    <definedName name="__32__123Graph_ACHART_9" hidden="1">[7]Calc!$V$83:$V$153</definedName>
    <definedName name="__32__123Graph_BCHART_11" hidden="1">[7]Calc!$AA$153:$AA$315</definedName>
    <definedName name="__33__123Graph_BCHART_1" hidden="1">[7]Calc!$E$38:$E$83</definedName>
    <definedName name="__33__123Graph_BCHART_12" hidden="1">[7]Calc!$Y$153:$Y$313</definedName>
    <definedName name="__34__123Graph_BCHART_10" hidden="1">[7]Calc!$AC$153:$AC$325</definedName>
    <definedName name="__34__123Graph_BCHART_13" hidden="1">[7]Calc!$AE$10:$AE$33</definedName>
    <definedName name="__35__123Graph_BCHART_11" hidden="1">[7]Calc!$AA$153:$AA$315</definedName>
    <definedName name="__35__123Graph_BCHART_14" hidden="1">[7]Calc!$AI$10:$AI$28</definedName>
    <definedName name="__36__123Graph_BCHART_12" hidden="1">[7]Calc!$Y$153:$Y$313</definedName>
    <definedName name="__36__123Graph_BCHART_15" hidden="1">[7]Calc!$AK$8:$AK$19</definedName>
    <definedName name="__37__123Graph_BCHART_13" hidden="1">[7]Calc!$AE$10:$AE$33</definedName>
    <definedName name="__37__123Graph_BCHART_16" hidden="1">[7]Calc!$AM$8:$AM$21</definedName>
    <definedName name="__38__123Graph_BCHART_14" hidden="1">[7]Calc!$AI$10:$AI$28</definedName>
    <definedName name="__38__123Graph_BCHART_17" hidden="1">[7]GoEight!$C$115:$C$160</definedName>
    <definedName name="__39__123Graph_BCHART_15" hidden="1">[7]Calc!$AK$8:$AK$19</definedName>
    <definedName name="__39__123Graph_BCHART_18" hidden="1">[7]GrFour!$C$115:$C$190</definedName>
    <definedName name="__3Módulo1_.impressão_CTB" localSheetId="1">[8]!'[módulo1].impressão_ctb'</definedName>
    <definedName name="__3Módulo1_.impressão_CTB" localSheetId="3">[8]!'[módulo1].impressão_ctb'</definedName>
    <definedName name="__3Módulo1_.impressão_CTB">[8]!'[módulo1].impressão_ctb'</definedName>
    <definedName name="__4__123Graph_ACHART_10" hidden="1">[7]Calc!$AB$153:$AB$325</definedName>
    <definedName name="__40__123Graph_BCHART_16" hidden="1">[7]Calc!$AM$8:$AM$21</definedName>
    <definedName name="__40__123Graph_BCHART_2" hidden="1">[7]Calc!$G$23:$G$58</definedName>
    <definedName name="__41__123Graph_BCHART_17" hidden="1">[7]GoEight!$C$115:$C$160</definedName>
    <definedName name="__41__123Graph_BCHART_22" hidden="1">[7]MOne!$C$145:$C$231</definedName>
    <definedName name="__42__123Graph_BCHART_18" hidden="1">[7]GrFour!$C$115:$C$190</definedName>
    <definedName name="__42__123Graph_BCHART_23" hidden="1">[7]MTwo!$C$145:$C$231</definedName>
    <definedName name="__43__123Graph_BCHART_2" hidden="1">[7]Calc!$G$23:$G$58</definedName>
    <definedName name="__43__123Graph_BCHART_24" hidden="1">[7]KOne!$C$230:$C$755</definedName>
    <definedName name="__44__123Graph_BCHART_22" hidden="1">[7]MOne!$C$145:$C$231</definedName>
    <definedName name="__44__123Graph_BCHART_25" hidden="1">[7]GoSeven!$C$90:$C$125</definedName>
    <definedName name="__45__123Graph_BCHART_23" hidden="1">[7]MTwo!$C$145:$C$231</definedName>
    <definedName name="__45__123Graph_BCHART_26" hidden="1">[7]GrThree!$C$90:$C$140</definedName>
    <definedName name="__46__123Graph_BCHART_24" hidden="1">[7]KOne!$C$230:$C$755</definedName>
    <definedName name="__46__123Graph_BCHART_27" hidden="1">[7]HTwo!$C$88:$C$130</definedName>
    <definedName name="__47__123Graph_BCHART_25" hidden="1">[7]GoSeven!$C$90:$C$125</definedName>
    <definedName name="__47__123Graph_BCHART_28" hidden="1">[7]JOne!$C$86:$C$112</definedName>
    <definedName name="__48__123Graph_BCHART_26" hidden="1">[7]GrThree!$C$90:$C$140</definedName>
    <definedName name="__48__123Graph_BCHART_29" hidden="1">[7]JTwo!$C$86:$C$116</definedName>
    <definedName name="__49__123Graph_BCHART_27" hidden="1">[7]HTwo!$C$88:$C$130</definedName>
    <definedName name="__49__123Graph_BCHART_3" hidden="1">[7]Calc!$I$38:$I$107</definedName>
    <definedName name="__4Módulo1_.impressão_GER" localSheetId="1">[8]!'[módulo1].impressão_ger'</definedName>
    <definedName name="__4Módulo1_.impressão_GER" localSheetId="3">[8]!'[módulo1].impressão_ger'</definedName>
    <definedName name="__4Módulo1_.impressão_GER">[8]!'[módulo1].impressão_ger'</definedName>
    <definedName name="__5__123Graph_ACHART_11" hidden="1">[7]Calc!$Z$153:$Z$315</definedName>
    <definedName name="__50__123Graph_BCHART_28" hidden="1">[7]JOne!$C$86:$C$112</definedName>
    <definedName name="__50__123Graph_BCHART_30" hidden="1">[7]HOne!$C$88:$C$130</definedName>
    <definedName name="__51__123Graph_BCHART_29" hidden="1">[7]JTwo!$C$86:$C$116</definedName>
    <definedName name="__51__123Graph_BCHART_4" hidden="1">[7]Calc!$M$13:$M$53</definedName>
    <definedName name="__52__123Graph_BCHART_3" hidden="1">[7]Calc!$I$38:$I$107</definedName>
    <definedName name="__52__123Graph_BCHART_5" hidden="1">[7]Calc!$O$9:$O$36</definedName>
    <definedName name="__53__123Graph_BCHART_30" hidden="1">[7]HOne!$C$88:$C$130</definedName>
    <definedName name="__53__123Graph_BCHART_6" hidden="1">[7]Calc!$Q$9:$Q$41</definedName>
    <definedName name="__54__123Graph_BCHART_4" hidden="1">[7]Calc!$M$13:$M$53</definedName>
    <definedName name="__54__123Graph_BCHART_7" hidden="1">[7]Calc!$S$153:$S$688</definedName>
    <definedName name="__55__123Graph_BCHART_5" hidden="1">[7]Calc!$O$9:$O$36</definedName>
    <definedName name="__55__123Graph_BCHART_8" hidden="1">[7]Calc!$U$83:$U$153</definedName>
    <definedName name="__56__123Graph_BCHART_6" hidden="1">[7]Calc!$Q$9:$Q$41</definedName>
    <definedName name="__56__123Graph_BCHART_9" hidden="1">[7]Calc!$W$83:$W$153</definedName>
    <definedName name="__57__123Graph_BCHART_7" hidden="1">[7]Calc!$S$153:$S$688</definedName>
    <definedName name="__57__123Graph_CCHART_25" hidden="1">[7]GoSeven!$D$90:$D$105</definedName>
    <definedName name="__58__123Graph_BCHART_8" hidden="1">[7]Calc!$U$83:$U$153</definedName>
    <definedName name="__58__123Graph_CCHART_26" hidden="1">[7]GrThree!$D$90:$D$110</definedName>
    <definedName name="__59__123Graph_BCHART_9" hidden="1">[7]Calc!$W$83:$W$153</definedName>
    <definedName name="__59__123Graph_CCHART_27" hidden="1">[7]HTwo!$D$88:$D$110</definedName>
    <definedName name="__5Módulo1_.impressão_GER_CTB" localSheetId="1">[8]!'[módulo1].impressão_ger_ctb'</definedName>
    <definedName name="__5Módulo1_.impressão_GER_CTB" localSheetId="3">[8]!'[módulo1].impressão_ger_ctb'</definedName>
    <definedName name="__5Módulo1_.impressão_GER_CTB">[8]!'[módulo1].impressão_ger_ctb'</definedName>
    <definedName name="__6__123Graph_ACHART_1" hidden="1">[7]Calc!$D$38:$D$83</definedName>
    <definedName name="__6__123Graph_ACHART_12" hidden="1">[7]Calc!$X$153:$X$313</definedName>
    <definedName name="__60__123Graph_CCHART_25" hidden="1">[7]GoSeven!$D$90:$D$105</definedName>
    <definedName name="__60__123Graph_CCHART_28" hidden="1">[7]JOne!$D$86:$D$98</definedName>
    <definedName name="__61__123Graph_CCHART_26" hidden="1">[7]GrThree!$D$90:$D$110</definedName>
    <definedName name="__61__123Graph_CCHART_29" hidden="1">[7]JTwo!$D$86:$D$98</definedName>
    <definedName name="__62__123Graph_CCHART_27" hidden="1">[7]HTwo!$D$88:$D$110</definedName>
    <definedName name="__62__123Graph_CCHART_30" hidden="1">[7]HOne!$D$88:$D$110</definedName>
    <definedName name="__63__123Graph_CCHART_28" hidden="1">[7]JOne!$D$86:$D$98</definedName>
    <definedName name="__63__123Graph_DCHART_25" hidden="1">[7]GoSeven!$E$90:$E$105</definedName>
    <definedName name="__64__123Graph_CCHART_29" hidden="1">[7]JTwo!$D$86:$D$98</definedName>
    <definedName name="__64__123Graph_DCHART_26" hidden="1">[7]GrThree!$E$90:$E$110</definedName>
    <definedName name="__65__123Graph_CCHART_30" hidden="1">[7]HOne!$D$88:$D$110</definedName>
    <definedName name="__65__123Graph_DCHART_27" hidden="1">[7]HTwo!$E$88:$E$110</definedName>
    <definedName name="__66__123Graph_DCHART_25" hidden="1">[7]GoSeven!$E$90:$E$105</definedName>
    <definedName name="__66__123Graph_DCHART_28" hidden="1">[7]JOne!$E$86:$E$98</definedName>
    <definedName name="__67__123Graph_DCHART_26" hidden="1">[7]GrThree!$E$90:$E$110</definedName>
    <definedName name="__67__123Graph_DCHART_29" hidden="1">[7]JTwo!$E$86:$E$98</definedName>
    <definedName name="__68__123Graph_DCHART_27" hidden="1">[7]HTwo!$E$88:$E$110</definedName>
    <definedName name="__68__123Graph_DCHART_30" hidden="1">[7]HOne!$E$86:$E$110</definedName>
    <definedName name="__69__123Graph_DCHART_28" hidden="1">[7]JOne!$E$86:$E$98</definedName>
    <definedName name="__69__123Graph_XCHART_10" hidden="1">[7]Calc!$A$153:$A$325</definedName>
    <definedName name="__7__123Graph_ACHART_10" hidden="1">[7]Calc!$AB$153:$AB$325</definedName>
    <definedName name="__7__123Graph_ACHART_13" hidden="1">[7]Calc!$AD$10:$AD$33</definedName>
    <definedName name="__70__123Graph_DCHART_29" hidden="1">[7]JTwo!$E$86:$E$98</definedName>
    <definedName name="__70__123Graph_XCHART_11" hidden="1">[7]Calc!$A$153:$A$315</definedName>
    <definedName name="__71__123Graph_DCHART_30" hidden="1">[7]HOne!$E$86:$E$110</definedName>
    <definedName name="__71__123Graph_XCHART_12" hidden="1">[7]Calc!$A$153:$A$313</definedName>
    <definedName name="__72__123Graph_XCHART_10" hidden="1">[7]Calc!$A$153:$A$325</definedName>
    <definedName name="__72__123Graph_XCHART_13" hidden="1">[7]Calc!$A$13:$A$33</definedName>
    <definedName name="__73__123Graph_XCHART_11" hidden="1">[7]Calc!$A$153:$A$315</definedName>
    <definedName name="__73__123Graph_XCHART_14" hidden="1">[7]Calc!$A$11:$A$28</definedName>
    <definedName name="__74__123Graph_XCHART_12" hidden="1">[7]Calc!$A$153:$A$313</definedName>
    <definedName name="__74__123Graph_XCHART_15" hidden="1">[7]Calc!$A$8:$A$19</definedName>
    <definedName name="__75__123Graph_XCHART_13" hidden="1">[7]Calc!$A$13:$A$33</definedName>
    <definedName name="__75__123Graph_XCHART_16" hidden="1">[7]Calc!$A$8:$A$21</definedName>
    <definedName name="__76__123Graph_XCHART_14" hidden="1">[7]Calc!$A$11:$A$28</definedName>
    <definedName name="__76__123Graph_XCHART_2" hidden="1">[7]Calc!$A$23:$A$58</definedName>
    <definedName name="__77__123Graph_XCHART_15" hidden="1">[7]Calc!$A$8:$A$19</definedName>
    <definedName name="__77__123Graph_XCHART_3" hidden="1">[7]Calc!$A$38:$A$107</definedName>
    <definedName name="__78__123Graph_XCHART_16" hidden="1">[7]Calc!$A$8:$A$21</definedName>
    <definedName name="__78__123Graph_XCHART_4" hidden="1">[7]Calc!$A$13:$A$53</definedName>
    <definedName name="__79__123Graph_XCHART_2" hidden="1">[7]Calc!$A$23:$A$58</definedName>
    <definedName name="__79__123Graph_XCHART_5" hidden="1">[7]Calc!$A$9:$A$36</definedName>
    <definedName name="__8__123Graph_ACHART_11" hidden="1">[7]Calc!$Z$153:$Z$315</definedName>
    <definedName name="__8__123Graph_ACHART_14" hidden="1">[7]Calc!$AH$10:$AH$28</definedName>
    <definedName name="__80__123Graph_XCHART_3" hidden="1">[7]Calc!$A$38:$A$107</definedName>
    <definedName name="__80__123Graph_XCHART_6" hidden="1">[7]Calc!$A$9:$A$41</definedName>
    <definedName name="__81__123Graph_XCHART_4" hidden="1">[7]Calc!$A$13:$A$53</definedName>
    <definedName name="__81__123Graph_XCHART_7" hidden="1">[7]Calc!$A$153:$A$688</definedName>
    <definedName name="__82__123Graph_XCHART_5" hidden="1">[7]Calc!$A$9:$A$36</definedName>
    <definedName name="__82__123Graph_XCHART_8" hidden="1">[7]Calc!$A$83:$A$154</definedName>
    <definedName name="__83__123Graph_XCHART_6" hidden="1">[7]Calc!$A$9:$A$41</definedName>
    <definedName name="__83__123Graph_XCHART_9" hidden="1">[7]Calc!$A$83:$A$153</definedName>
    <definedName name="__84__123Graph_XCHART_7" hidden="1">[7]Calc!$A$153:$A$688</definedName>
    <definedName name="__85__123Graph_XCHART_8" hidden="1">[7]Calc!$A$83:$A$154</definedName>
    <definedName name="__86__123Graph_XCHART_9" hidden="1">[7]Calc!$A$83:$A$153</definedName>
    <definedName name="__87_98CONSY" localSheetId="1">'[9]99 cons ytd'!#REF!</definedName>
    <definedName name="__87_98CONSY">'[9]99 cons ytd'!#REF!</definedName>
    <definedName name="__88MAAPRO_M" localSheetId="1">#REF!</definedName>
    <definedName name="__88MAAPRO_M">#REF!</definedName>
    <definedName name="__89MAAUGO_M" localSheetId="1">#REF!</definedName>
    <definedName name="__89MAAUGO_M">#REF!</definedName>
    <definedName name="__9__123Graph_ACHART_12" hidden="1">[7]Calc!$X$153:$X$313</definedName>
    <definedName name="__9__123Graph_ACHART_15" hidden="1">[7]Calc!$AJ$8:$AJ$19</definedName>
    <definedName name="__90MADECO_M" localSheetId="1">#REF!</definedName>
    <definedName name="__90MADECO_M">#REF!</definedName>
    <definedName name="__91MAFEBO_M" localSheetId="1">#REF!</definedName>
    <definedName name="__91MAFEBO_M">#REF!</definedName>
    <definedName name="__92MAJANO_M" localSheetId="1">#REF!</definedName>
    <definedName name="__92MAJANO_M">#REF!</definedName>
    <definedName name="__93MAJULO_M" localSheetId="1">#REF!</definedName>
    <definedName name="__93MAJULO_M">#REF!</definedName>
    <definedName name="__94MAJUNO_M" localSheetId="1">#REF!</definedName>
    <definedName name="__94MAJUNO_M">#REF!</definedName>
    <definedName name="__95MAMARO_M" localSheetId="1">#REF!</definedName>
    <definedName name="__95MAMARO_M">#REF!</definedName>
    <definedName name="__96MAMAYO_M" localSheetId="1">#REF!</definedName>
    <definedName name="__96MAMAYO_M">#REF!</definedName>
    <definedName name="__97MANOVO_M" localSheetId="1">#REF!</definedName>
    <definedName name="__97MANOVO_M">#REF!</definedName>
    <definedName name="__98MAOCTO_M" localSheetId="1">#REF!</definedName>
    <definedName name="__98MAOCTO_M">#REF!</definedName>
    <definedName name="__99MASEPO_M" localSheetId="1">#REF!</definedName>
    <definedName name="__99MASEPO_M">#REF!</definedName>
    <definedName name="__bal0196">[10]Plan1!$A$1:$F$238</definedName>
    <definedName name="__bal0296">[10]Plan1!$A$1:$F$238</definedName>
    <definedName name="__Bal0497">[10]Plan1!$A$1:$F$517</definedName>
    <definedName name="__bal1196">[10]Plan1!$A$1:$F$596</definedName>
    <definedName name="__BAL99" localSheetId="1">[11]balanco_uru!#REF!</definedName>
    <definedName name="__BAL99">[11]balanco_uru!#REF!</definedName>
    <definedName name="__bdg2000">[10]Plan1!$A$1:$AH$101</definedName>
    <definedName name="__BEP1">[12]BEP!$A$6:$S$22</definedName>
    <definedName name="__BEP2">[12]BEP!$A$30:$E$45</definedName>
    <definedName name="__DAT1" localSheetId="1">[13]fevereiro!#REF!</definedName>
    <definedName name="__DAT1">[13]fevereiro!#REF!</definedName>
    <definedName name="__DAT10" localSheetId="1">[13]fevereiro!#REF!</definedName>
    <definedName name="__DAT10">[13]fevereiro!#REF!</definedName>
    <definedName name="__DAT11" localSheetId="1">#REF!</definedName>
    <definedName name="__DAT11">#REF!</definedName>
    <definedName name="__DAT12" localSheetId="1">#REF!</definedName>
    <definedName name="__DAT12">#REF!</definedName>
    <definedName name="__DAT13" localSheetId="1">#REF!</definedName>
    <definedName name="__DAT13">#REF!</definedName>
    <definedName name="__DAT14" localSheetId="1">#REF!</definedName>
    <definedName name="__DAT14">#REF!</definedName>
    <definedName name="__DAT15" localSheetId="1">#REF!</definedName>
    <definedName name="__DAT15">#REF!</definedName>
    <definedName name="__DAT16" localSheetId="1">#REF!</definedName>
    <definedName name="__DAT16">#REF!</definedName>
    <definedName name="__DAT17" localSheetId="1">#REF!</definedName>
    <definedName name="__DAT17">#REF!</definedName>
    <definedName name="__DAT18" localSheetId="1">#REF!</definedName>
    <definedName name="__DAT18">#REF!</definedName>
    <definedName name="__DAT19" localSheetId="1">#REF!</definedName>
    <definedName name="__DAT19">#REF!</definedName>
    <definedName name="__DAT2" localSheetId="1">#REF!</definedName>
    <definedName name="__DAT2">#REF!</definedName>
    <definedName name="__DAT20" localSheetId="1">#REF!</definedName>
    <definedName name="__DAT20">#REF!</definedName>
    <definedName name="__DAT21" localSheetId="1">#REF!</definedName>
    <definedName name="__DAT21">#REF!</definedName>
    <definedName name="__DAT3" localSheetId="1">[13]fevereiro!#REF!</definedName>
    <definedName name="__DAT3">[13]fevereiro!#REF!</definedName>
    <definedName name="__DAT4" localSheetId="1">[13]fevereiro!#REF!</definedName>
    <definedName name="__DAT4">[13]fevereiro!#REF!</definedName>
    <definedName name="__DAT5" localSheetId="1">#REF!</definedName>
    <definedName name="__DAT5">#REF!</definedName>
    <definedName name="__DAT6" localSheetId="1">[13]fevereiro!#REF!</definedName>
    <definedName name="__DAT6">[13]fevereiro!#REF!</definedName>
    <definedName name="__DAT7" localSheetId="1">[13]fevereiro!#REF!</definedName>
    <definedName name="__DAT7">[13]fevereiro!#REF!</definedName>
    <definedName name="__DAT8" localSheetId="1">[13]fevereiro!#REF!</definedName>
    <definedName name="__DAT8">[13]fevereiro!#REF!</definedName>
    <definedName name="__DAT9" localSheetId="1">[13]fevereiro!#REF!</definedName>
    <definedName name="__DAT9">[13]fevereiro!#REF!</definedName>
    <definedName name="__KK102">[14]OBRA!$O$675</definedName>
    <definedName name="__KK110">[14]OBRA!$O$706</definedName>
    <definedName name="__KK111">[14]OBRA!$O$736</definedName>
    <definedName name="__KK112">[14]OBRA!$O$766</definedName>
    <definedName name="__KK123">[14]OBRA!$O$795</definedName>
    <definedName name="__KK131">[14]OBRA!$O$796</definedName>
    <definedName name="__KK132">[14]OBRA!$O$797</definedName>
    <definedName name="__KK133">[14]OBRA!$O$798</definedName>
    <definedName name="__KK160">[14]OBRA!$O$825</definedName>
    <definedName name="__KK165">[14]OBRA!$O$856</definedName>
    <definedName name="__KK166">[14]OBRA!$O$886</definedName>
    <definedName name="__KK175">[14]OBRA!$O$915</definedName>
    <definedName name="__KK180">[14]OBRA!$O$945</definedName>
    <definedName name="__KK186">[14]OBRA!$O$975</definedName>
    <definedName name="__KK187">[14]OBRA!$O$1006</definedName>
    <definedName name="__KK20">[14]OBRA!$O$9</definedName>
    <definedName name="__KK21">[14]OBRA!$O$14</definedName>
    <definedName name="__KK22">[14]OBRA!$O$19</definedName>
    <definedName name="__KK23">[14]OBRA!$O$69</definedName>
    <definedName name="__KK234">[14]OBRA!$O$1037</definedName>
    <definedName name="__KK235">[14]OBRA!$O$1066</definedName>
    <definedName name="__KK24">[14]OBRA!$O$71</definedName>
    <definedName name="__KK25">[14]OBRA!$O$132</definedName>
    <definedName name="__KK26">[14]OBRA!$O$161</definedName>
    <definedName name="__KK29">[14]OBRA!$O$40</definedName>
    <definedName name="__KK30">[14]OBRA!$O$72</definedName>
    <definedName name="__KK31">[14]OBRA!$O$99</definedName>
    <definedName name="__KK32">[14]OBRA!$O$133</definedName>
    <definedName name="__KK33">[14]OBRA!$O$164</definedName>
    <definedName name="__KK34">[14]OBRA!$O$189</definedName>
    <definedName name="__KK36">[14]OBRA!$O$222</definedName>
    <definedName name="__KK37">[14]OBRA!$O$353</definedName>
    <definedName name="__KK38">[14]OBRA!$O$249</definedName>
    <definedName name="__KK40">[14]OBRA!$O$279</definedName>
    <definedName name="__KK41">[14]OBRA!$O$309</definedName>
    <definedName name="__KK42" localSheetId="1">[15]obra!#REF!</definedName>
    <definedName name="__KK42">[15]obra!#REF!</definedName>
    <definedName name="__KK43">[14]OBRA!$O$369</definedName>
    <definedName name="__KK44">[14]OBRA!$O$402</definedName>
    <definedName name="__KK45" localSheetId="1">[15]obra!#REF!</definedName>
    <definedName name="__KK45">[15]obra!#REF!</definedName>
    <definedName name="__KK46">[14]OBRA!$O$429</definedName>
    <definedName name="__KK47">[14]OBRA!$O$459</definedName>
    <definedName name="__KK48">[14]OBRA!$O$489</definedName>
    <definedName name="__KK49">[14]OBRA!$O$521</definedName>
    <definedName name="__KK50">[14]OBRA!$O$552</definedName>
    <definedName name="__KK51">[14]OBRA!$O$580</definedName>
    <definedName name="__KK56">[14]OBRA!$O$609</definedName>
    <definedName name="__KK57">[14]OBRA!$O$639</definedName>
    <definedName name="__KK70">[14]OBRA!$O$855</definedName>
    <definedName name="__KK74">[14]OBRA!$O$856</definedName>
    <definedName name="__KK98">[14]OBRA!$O$670</definedName>
    <definedName name="__L" localSheetId="1">#REF!</definedName>
    <definedName name="__L">#REF!</definedName>
    <definedName name="__NIL1">'[4]P&amp;L CCI Detail'!$T$54</definedName>
    <definedName name="__NIL2">'[4]P&amp;L CCI Detail'!$T$61</definedName>
    <definedName name="__NIL3">'[4]P&amp;L CCI Detail'!$T$76</definedName>
    <definedName name="__NIL4">'[4]P&amp;L CCI Detail'!$T$84</definedName>
    <definedName name="__NIL5">'[4]P&amp;L CCI Detail'!$T$94</definedName>
    <definedName name="__Nov98">[16]Taxas!$B$5</definedName>
    <definedName name="__PA12">'[17]#¡REF'!$C$6:$P$294</definedName>
    <definedName name="__PA16">'[17]#¡REF'!$R$6:$AE$294</definedName>
    <definedName name="__pp1">[18]!__pp1</definedName>
    <definedName name="__RES98">[19]CSL!$A$72:$N$145</definedName>
    <definedName name="__RES99">[19]CSL!$A$286:$N$349</definedName>
    <definedName name="__RT102">[14]OBRA!$P$675</definedName>
    <definedName name="__RT110">[14]OBRA!$P$706</definedName>
    <definedName name="__RT111">[14]OBRA!$P$736</definedName>
    <definedName name="__RT112">[14]OBRA!$P$766</definedName>
    <definedName name="__RT123">[14]OBRA!$P$795</definedName>
    <definedName name="__RT131">[14]OBRA!$P$796</definedName>
    <definedName name="__RT132">[14]OBRA!$P$797</definedName>
    <definedName name="__RT133">[14]OBRA!$P$798</definedName>
    <definedName name="__RT160">[14]OBRA!$P$825</definedName>
    <definedName name="__RT165">[14]OBRA!$P$856</definedName>
    <definedName name="__RT166">[14]OBRA!$P$886</definedName>
    <definedName name="__RT175">[14]OBRA!$P$915</definedName>
    <definedName name="__RT180">[14]OBRA!$P$945</definedName>
    <definedName name="__RT186">[14]OBRA!$P$975</definedName>
    <definedName name="__RT187">[14]OBRA!$P$1006</definedName>
    <definedName name="__RT20">[14]OBRA!$P$9</definedName>
    <definedName name="__RT21">[14]OBRA!$P$14</definedName>
    <definedName name="__RT22">[14]OBRA!$P$19</definedName>
    <definedName name="__RT23">[14]OBRA!$P$69</definedName>
    <definedName name="__RT234">[14]OBRA!$P$1037</definedName>
    <definedName name="__RT235">[14]OBRA!$P$1066</definedName>
    <definedName name="__RT24">[14]OBRA!$P$71</definedName>
    <definedName name="__RT25">[14]OBRA!$P$132</definedName>
    <definedName name="__RT26">[14]OBRA!$P$161</definedName>
    <definedName name="__RT29">[14]OBRA!$P$40</definedName>
    <definedName name="__RT30">[14]OBRA!$P$72</definedName>
    <definedName name="__RT31">[14]OBRA!$P$99</definedName>
    <definedName name="__RT32">[14]OBRA!$P$133</definedName>
    <definedName name="__RT33">[14]OBRA!$P$164</definedName>
    <definedName name="__RT34">[14]OBRA!$P$189</definedName>
    <definedName name="__RT36">[14]OBRA!$P$222</definedName>
    <definedName name="__RT37">[14]OBRA!$P$353</definedName>
    <definedName name="__RT38">[14]OBRA!$P$249</definedName>
    <definedName name="__RT40">[14]OBRA!$P$279</definedName>
    <definedName name="__RT41">[14]OBRA!$P$309</definedName>
    <definedName name="__RT42" localSheetId="1">[15]obra!#REF!</definedName>
    <definedName name="__RT42">[15]obra!#REF!</definedName>
    <definedName name="__RT43">[14]OBRA!$P$369</definedName>
    <definedName name="__RT44">[14]OBRA!$P$402</definedName>
    <definedName name="__RT45" localSheetId="1">[15]obra!#REF!</definedName>
    <definedName name="__RT45">[15]obra!#REF!</definedName>
    <definedName name="__RT46">[14]OBRA!$P$429</definedName>
    <definedName name="__RT47">[14]OBRA!$P$459</definedName>
    <definedName name="__RT48">[14]OBRA!$P$489</definedName>
    <definedName name="__RT49">[14]OBRA!$P$521</definedName>
    <definedName name="__RT50">[14]OBRA!$P$552</definedName>
    <definedName name="__RT51">[14]OBRA!$P$580</definedName>
    <definedName name="__RT56">[14]OBRA!$P$609</definedName>
    <definedName name="__RT57">[14]OBRA!$P$639</definedName>
    <definedName name="__RT70">[14]OBRA!$P$855</definedName>
    <definedName name="__RT74">[14]OBRA!$P$856</definedName>
    <definedName name="__RT89" localSheetId="1">[20]obra!#REF!</definedName>
    <definedName name="__RT89">[20]obra!#REF!</definedName>
    <definedName name="__RT98">[14]OBRA!$P$670</definedName>
    <definedName name="__sc1">'[17]#¡REF'!$B$1:$J$92</definedName>
    <definedName name="__tax2">'[5]Tax &amp; Depreciation'!$A$102:$IV$102</definedName>
    <definedName name="__tax3">[6]Tax!$D$7:$AJ$79</definedName>
    <definedName name="__X1" localSheetId="2" hidden="1">{#N/A,#N/A,FALSE,"CAPA";#N/A,#N/A,FALSE,"VOLUME DE PRODUÇÃO";#N/A,#N/A,FALSE,"MÃO DE OBRA TOTAL";#N/A,#N/A,FALSE,"HEAD-COUNT MENSALISTAS";#N/A,#N/A,FALSE,"HEAD-COUNT EXECUTIVOS";#N/A,#N/A,FALSE,"HEAD-COUNT EXEC. - ABERTURA";#N/A,#N/A,FALSE,"DESPESAS POR C. C.";#N/A,#N/A,FALSE,"PRODUTIVIDADE - PMM";#N/A,#N/A,FALSE,"PRODUTIVIDADE - PMT";#N/A,#N/A,FALSE,"PRODUTIVIDADE ACUMULADA - PMM";#N/A,#N/A,FALSE,"PRODUTIVIDADE ACUMULADA - PMT";#N/A,#N/A,FALSE,"ANÁLISE DE EFICIÊNCIA";#N/A,#N/A,FALSE,"ESTRAGOS"}</definedName>
    <definedName name="__X1" localSheetId="3" hidden="1">{#N/A,#N/A,FALSE,"CAPA";#N/A,#N/A,FALSE,"VOLUME DE PRODUÇÃO";#N/A,#N/A,FALSE,"MÃO DE OBRA TOTAL";#N/A,#N/A,FALSE,"HEAD-COUNT MENSALISTAS";#N/A,#N/A,FALSE,"HEAD-COUNT EXECUTIVOS";#N/A,#N/A,FALSE,"HEAD-COUNT EXEC. - ABERTURA";#N/A,#N/A,FALSE,"DESPESAS POR C. C.";#N/A,#N/A,FALSE,"PRODUTIVIDADE - PMM";#N/A,#N/A,FALSE,"PRODUTIVIDADE - PMT";#N/A,#N/A,FALSE,"PRODUTIVIDADE ACUMULADA - PMM";#N/A,#N/A,FALSE,"PRODUTIVIDADE ACUMULADA - PMT";#N/A,#N/A,FALSE,"ANÁLISE DE EFICIÊNCIA";#N/A,#N/A,FALSE,"ESTRAGOS"}</definedName>
    <definedName name="__X1" hidden="1">{#N/A,#N/A,FALSE,"CAPA";#N/A,#N/A,FALSE,"VOLUME DE PRODUÇÃO";#N/A,#N/A,FALSE,"MÃO DE OBRA TOTAL";#N/A,#N/A,FALSE,"HEAD-COUNT MENSALISTAS";#N/A,#N/A,FALSE,"HEAD-COUNT EXECUTIVOS";#N/A,#N/A,FALSE,"HEAD-COUNT EXEC. - ABERTURA";#N/A,#N/A,FALSE,"DESPESAS POR C. C.";#N/A,#N/A,FALSE,"PRODUTIVIDADE - PMM";#N/A,#N/A,FALSE,"PRODUTIVIDADE - PMT";#N/A,#N/A,FALSE,"PRODUTIVIDADE ACUMULADA - PMM";#N/A,#N/A,FALSE,"PRODUTIVIDADE ACUMULADA - PMT";#N/A,#N/A,FALSE,"ANÁLISE DE EFICIÊNCIA";#N/A,#N/A,FALSE,"ESTRAGOS"}</definedName>
    <definedName name="_1_US">"Dolar Exchange"</definedName>
    <definedName name="_10__123Graph_ACHART_13" hidden="1">[7]Calc!$AD$10:$AD$33</definedName>
    <definedName name="_10__123Graph_ACHART_14" hidden="1">[7]Calc!$AH$10:$AH$28</definedName>
    <definedName name="_10__123Graph_ACHART_16" hidden="1">[7]Calc!$AL$8:$AL$21</definedName>
    <definedName name="_11__123Graph_ACHART_1" hidden="1">[7]Calc!$D$38:$D$83</definedName>
    <definedName name="_11__123Graph_ACHART_14" hidden="1">[7]Calc!$AH$10:$AH$28</definedName>
    <definedName name="_11__123Graph_ACHART_15" hidden="1">[7]Calc!$AJ$8:$AJ$19</definedName>
    <definedName name="_11__123Graph_ACHART_17" hidden="1">[7]GoEight!$B$115:$B$160</definedName>
    <definedName name="_12__123Graph_ACHART_10" hidden="1">[7]Calc!$AB$153:$AB$325</definedName>
    <definedName name="_12__123Graph_ACHART_15" hidden="1">[7]Calc!$AJ$8:$AJ$19</definedName>
    <definedName name="_12__123Graph_ACHART_16" hidden="1">[7]Calc!$AL$8:$AL$21</definedName>
    <definedName name="_12__123Graph_ACHART_18" hidden="1">[7]GrFour!$B$115:$B$185</definedName>
    <definedName name="_13__123Graph_ACHART_11" hidden="1">[7]Calc!$Z$153:$Z$315</definedName>
    <definedName name="_13__123Graph_ACHART_16" hidden="1">[7]Calc!$AL$8:$AL$21</definedName>
    <definedName name="_13__123Graph_ACHART_17" hidden="1">[7]GoEight!$B$115:$B$160</definedName>
    <definedName name="_13__123Graph_ACHART_2" hidden="1">[7]Calc!$F$23:$F$58</definedName>
    <definedName name="_14__123Graph_ACHART_12" hidden="1">[7]Calc!$X$153:$X$313</definedName>
    <definedName name="_14__123Graph_ACHART_17" hidden="1">[7]GoEight!$B$115:$B$160</definedName>
    <definedName name="_14__123Graph_ACHART_18" hidden="1">[7]GrFour!$B$115:$B$185</definedName>
    <definedName name="_14__123Graph_ACHART_22" hidden="1">[7]MOne!$B$145:$B$231</definedName>
    <definedName name="_15__123Graph_ACHART_13" hidden="1">[7]Calc!$AD$10:$AD$33</definedName>
    <definedName name="_15__123Graph_ACHART_18" hidden="1">[7]GrFour!$B$115:$B$185</definedName>
    <definedName name="_15__123Graph_ACHART_2" hidden="1">[7]Calc!$F$23:$F$58</definedName>
    <definedName name="_15__123Graph_ACHART_23" hidden="1">[7]MTwo!$B$145:$B$232</definedName>
    <definedName name="_16__123Graph_ACHART_14" hidden="1">[7]Calc!$AH$10:$AH$28</definedName>
    <definedName name="_16__123Graph_ACHART_2" hidden="1">[7]Calc!$F$23:$F$58</definedName>
    <definedName name="_16__123Graph_ACHART_22" hidden="1">[7]MOne!$B$145:$B$231</definedName>
    <definedName name="_16__123Graph_ACHART_24" hidden="1">[7]KOne!$B$230:$B$755</definedName>
    <definedName name="_17__123Graph_ACHART_15" hidden="1">[7]Calc!$AJ$8:$AJ$19</definedName>
    <definedName name="_17__123Graph_ACHART_22" hidden="1">[7]MOne!$B$145:$B$231</definedName>
    <definedName name="_17__123Graph_ACHART_23" hidden="1">[7]MTwo!$B$145:$B$232</definedName>
    <definedName name="_17__123Graph_ACHART_25" hidden="1">[7]GoSeven!$B$90:$B$125</definedName>
    <definedName name="_18__123Graph_ACHART_16" hidden="1">[7]Calc!$AL$8:$AL$21</definedName>
    <definedName name="_18__123Graph_ACHART_23" hidden="1">[7]MTwo!$B$145:$B$232</definedName>
    <definedName name="_18__123Graph_ACHART_24" hidden="1">[7]KOne!$B$230:$B$755</definedName>
    <definedName name="_18__123Graph_ACHART_26" hidden="1">[7]GrThree!$B$90:$B$140</definedName>
    <definedName name="_19__123Graph_ACHART_17" hidden="1">[7]GoEight!$B$115:$B$160</definedName>
    <definedName name="_19__123Graph_ACHART_24" hidden="1">[7]KOne!$B$230:$B$755</definedName>
    <definedName name="_19__123Graph_ACHART_25" hidden="1">[7]GoSeven!$B$90:$B$125</definedName>
    <definedName name="_19__123Graph_ACHART_27" hidden="1">[7]HTwo!$B$88:$B$130</definedName>
    <definedName name="_20__123Graph_ACHART_18" hidden="1">[7]GrFour!$B$115:$B$185</definedName>
    <definedName name="_20__123Graph_ACHART_25" hidden="1">[7]GoSeven!$B$90:$B$125</definedName>
    <definedName name="_20__123Graph_ACHART_26" hidden="1">[7]GrThree!$B$90:$B$140</definedName>
    <definedName name="_20__123Graph_ACHART_28" hidden="1">[7]JOne!$B$86:$B$112</definedName>
    <definedName name="_21__123Graph_ACHART_2" hidden="1">[7]Calc!$F$23:$F$58</definedName>
    <definedName name="_21__123Graph_ACHART_26" hidden="1">[7]GrThree!$B$90:$B$140</definedName>
    <definedName name="_21__123Graph_ACHART_27" hidden="1">[7]HTwo!$B$88:$B$130</definedName>
    <definedName name="_21__123Graph_ACHART_29" hidden="1">[7]JTwo!$B$86:$B$116</definedName>
    <definedName name="_22__123Graph_ACHART_22" hidden="1">[7]MOne!$B$145:$B$231</definedName>
    <definedName name="_22__123Graph_ACHART_27" hidden="1">[7]HTwo!$B$88:$B$130</definedName>
    <definedName name="_22__123Graph_ACHART_28" hidden="1">[7]JOne!$B$86:$B$112</definedName>
    <definedName name="_22__123Graph_ACHART_3" hidden="1">[7]Calc!$H$38:$H$107</definedName>
    <definedName name="_23__123Graph_ACHART_23" hidden="1">[7]MTwo!$B$145:$B$232</definedName>
    <definedName name="_23__123Graph_ACHART_28" hidden="1">[7]JOne!$B$86:$B$112</definedName>
    <definedName name="_23__123Graph_ACHART_29" hidden="1">[7]JTwo!$B$86:$B$116</definedName>
    <definedName name="_23__123Graph_ACHART_30" hidden="1">[7]HOne!$B$88:$B$130</definedName>
    <definedName name="_24__123Graph_ACHART_24" hidden="1">[7]KOne!$B$230:$B$755</definedName>
    <definedName name="_24__123Graph_ACHART_29" hidden="1">[7]JTwo!$B$86:$B$116</definedName>
    <definedName name="_24__123Graph_ACHART_3" hidden="1">[7]Calc!$H$38:$H$107</definedName>
    <definedName name="_24__123Graph_ACHART_4" hidden="1">[7]Calc!$L$13:$L$53</definedName>
    <definedName name="_25__123Graph_ACHART_25" hidden="1">[7]GoSeven!$B$90:$B$125</definedName>
    <definedName name="_25__123Graph_ACHART_3" hidden="1">[7]Calc!$H$38:$H$107</definedName>
    <definedName name="_25__123Graph_ACHART_30" hidden="1">[7]HOne!$B$88:$B$130</definedName>
    <definedName name="_25__123Graph_ACHART_5" hidden="1">[7]Calc!$N$9:$N$36</definedName>
    <definedName name="_26__123Graph_ACHART_26" hidden="1">[7]GrThree!$B$90:$B$140</definedName>
    <definedName name="_26__123Graph_ACHART_30" hidden="1">[7]HOne!$B$88:$B$130</definedName>
    <definedName name="_26__123Graph_ACHART_4" hidden="1">[7]Calc!$L$13:$L$53</definedName>
    <definedName name="_26__123Graph_ACHART_6" hidden="1">[7]Calc!$P$9:$P$41</definedName>
    <definedName name="_27__123Graph_ACHART_27" hidden="1">[7]HTwo!$B$88:$B$130</definedName>
    <definedName name="_27__123Graph_ACHART_4" hidden="1">[7]Calc!$L$13:$L$53</definedName>
    <definedName name="_27__123Graph_ACHART_5" hidden="1">[7]Calc!$N$9:$N$36</definedName>
    <definedName name="_27__123Graph_ACHART_7" hidden="1">[7]Calc!$R$153:$R$688</definedName>
    <definedName name="_28__123Graph_ACHART_28" hidden="1">[7]JOne!$B$86:$B$112</definedName>
    <definedName name="_28__123Graph_ACHART_5" hidden="1">[7]Calc!$N$9:$N$36</definedName>
    <definedName name="_28__123Graph_ACHART_6" hidden="1">[7]Calc!$P$9:$P$41</definedName>
    <definedName name="_28__123Graph_ACHART_8" hidden="1">[7]Calc!$T$83:$T$153</definedName>
    <definedName name="_29__123Graph_ACHART_29" hidden="1">[7]JTwo!$B$86:$B$116</definedName>
    <definedName name="_29__123Graph_ACHART_6" hidden="1">[7]Calc!$P$9:$P$41</definedName>
    <definedName name="_29__123Graph_ACHART_7" hidden="1">[7]Calc!$R$153:$R$688</definedName>
    <definedName name="_29__123Graph_ACHART_9" hidden="1">[7]Calc!$V$83:$V$153</definedName>
    <definedName name="_3__123Graph_ACHART_1" hidden="1">[7]Calc!$D$38:$D$83</definedName>
    <definedName name="_30__123Graph_ACHART_3" hidden="1">[7]Calc!$H$38:$H$107</definedName>
    <definedName name="_30__123Graph_ACHART_7" hidden="1">[7]Calc!$R$153:$R$688</definedName>
    <definedName name="_30__123Graph_ACHART_8" hidden="1">[7]Calc!$T$83:$T$153</definedName>
    <definedName name="_30__123Graph_BCHART_1" hidden="1">[7]Calc!$E$38:$E$83</definedName>
    <definedName name="_31__123Graph_ACHART_30" hidden="1">[7]HOne!$B$88:$B$130</definedName>
    <definedName name="_31__123Graph_ACHART_8" hidden="1">[7]Calc!$T$83:$T$153</definedName>
    <definedName name="_31__123Graph_ACHART_9" hidden="1">[7]Calc!$V$83:$V$153</definedName>
    <definedName name="_31__123Graph_BCHART_10" hidden="1">[7]Calc!$AC$153:$AC$325</definedName>
    <definedName name="_32__123Graph_ACHART_4" hidden="1">[7]Calc!$L$13:$L$53</definedName>
    <definedName name="_32__123Graph_ACHART_9" hidden="1">[7]Calc!$V$83:$V$153</definedName>
    <definedName name="_32__123Graph_BCHART_1" hidden="1">[7]Calc!$E$38:$E$83</definedName>
    <definedName name="_32__123Graph_BCHART_11" hidden="1">[7]Calc!$AA$153:$AA$315</definedName>
    <definedName name="_33__123Graph_ACHART_5" hidden="1">[7]Calc!$N$9:$N$36</definedName>
    <definedName name="_33__123Graph_BCHART_1" hidden="1">[7]Calc!$E$38:$E$83</definedName>
    <definedName name="_33__123Graph_BCHART_10" hidden="1">[7]Calc!$AC$153:$AC$325</definedName>
    <definedName name="_33__123Graph_BCHART_12" hidden="1">[7]Calc!$Y$153:$Y$313</definedName>
    <definedName name="_34__123Graph_ACHART_6" hidden="1">[7]Calc!$P$9:$P$41</definedName>
    <definedName name="_34__123Graph_BCHART_10" hidden="1">[7]Calc!$AC$153:$AC$325</definedName>
    <definedName name="_34__123Graph_BCHART_11" hidden="1">[7]Calc!$AA$153:$AA$315</definedName>
    <definedName name="_34__123Graph_BCHART_13" hidden="1">[7]Calc!$AE$10:$AE$33</definedName>
    <definedName name="_35__123Graph_ACHART_7" hidden="1">[7]Calc!$R$153:$R$688</definedName>
    <definedName name="_35__123Graph_BCHART_11" hidden="1">[7]Calc!$AA$153:$AA$315</definedName>
    <definedName name="_35__123Graph_BCHART_12" hidden="1">[7]Calc!$Y$153:$Y$313</definedName>
    <definedName name="_35__123Graph_BCHART_14" hidden="1">[7]Calc!$AI$10:$AI$28</definedName>
    <definedName name="_36__123Graph_ACHART_8" hidden="1">[7]Calc!$T$83:$T$153</definedName>
    <definedName name="_36__123Graph_BCHART_12" hidden="1">[7]Calc!$Y$153:$Y$313</definedName>
    <definedName name="_36__123Graph_BCHART_13" hidden="1">[7]Calc!$AE$10:$AE$33</definedName>
    <definedName name="_36__123Graph_BCHART_15" hidden="1">[7]Calc!$AK$8:$AK$19</definedName>
    <definedName name="_37__123Graph_ACHART_9" hidden="1">[7]Calc!$V$83:$V$153</definedName>
    <definedName name="_37__123Graph_BCHART_13" hidden="1">[7]Calc!$AE$10:$AE$33</definedName>
    <definedName name="_37__123Graph_BCHART_14" hidden="1">[7]Calc!$AI$10:$AI$28</definedName>
    <definedName name="_37__123Graph_BCHART_16" hidden="1">[7]Calc!$AM$8:$AM$21</definedName>
    <definedName name="_38__123Graph_BCHART_1" hidden="1">[7]Calc!$E$38:$E$83</definedName>
    <definedName name="_38__123Graph_BCHART_14" hidden="1">[7]Calc!$AI$10:$AI$28</definedName>
    <definedName name="_38__123Graph_BCHART_15" hidden="1">[7]Calc!$AK$8:$AK$19</definedName>
    <definedName name="_38__123Graph_BCHART_17" hidden="1">[7]GoEight!$C$115:$C$160</definedName>
    <definedName name="_39__123Graph_BCHART_10" hidden="1">[7]Calc!$AC$153:$AC$325</definedName>
    <definedName name="_39__123Graph_BCHART_15" hidden="1">[7]Calc!$AK$8:$AK$19</definedName>
    <definedName name="_39__123Graph_BCHART_16" hidden="1">[7]Calc!$AM$8:$AM$21</definedName>
    <definedName name="_39__123Graph_BCHART_18" hidden="1">[7]GrFour!$C$115:$C$190</definedName>
    <definedName name="_4__123Graph_ACHART_10" hidden="1">[7]Calc!$AB$153:$AB$325</definedName>
    <definedName name="_40__123Graph_BCHART_11" hidden="1">[7]Calc!$AA$153:$AA$315</definedName>
    <definedName name="_40__123Graph_BCHART_16" hidden="1">[7]Calc!$AM$8:$AM$21</definedName>
    <definedName name="_40__123Graph_BCHART_17" hidden="1">[7]GoEight!$C$115:$C$160</definedName>
    <definedName name="_40__123Graph_BCHART_2" hidden="1">[7]Calc!$G$23:$G$58</definedName>
    <definedName name="_41__123Graph_BCHART_12" hidden="1">[7]Calc!$Y$153:$Y$313</definedName>
    <definedName name="_41__123Graph_BCHART_17" hidden="1">[7]GoEight!$C$115:$C$160</definedName>
    <definedName name="_41__123Graph_BCHART_18" hidden="1">[7]GrFour!$C$115:$C$190</definedName>
    <definedName name="_41__123Graph_BCHART_22" hidden="1">[7]MOne!$C$145:$C$231</definedName>
    <definedName name="_42__123Graph_BCHART_13" hidden="1">[7]Calc!$AE$10:$AE$33</definedName>
    <definedName name="_42__123Graph_BCHART_18" hidden="1">[7]GrFour!$C$115:$C$190</definedName>
    <definedName name="_42__123Graph_BCHART_2" hidden="1">[7]Calc!$G$23:$G$58</definedName>
    <definedName name="_42__123Graph_BCHART_23" hidden="1">[7]MTwo!$C$145:$C$231</definedName>
    <definedName name="_43__123Graph_BCHART_14" hidden="1">[7]Calc!$AI$10:$AI$28</definedName>
    <definedName name="_43__123Graph_BCHART_2" hidden="1">[7]Calc!$G$23:$G$58</definedName>
    <definedName name="_43__123Graph_BCHART_22" hidden="1">[7]MOne!$C$145:$C$231</definedName>
    <definedName name="_43__123Graph_BCHART_24" hidden="1">[7]KOne!$C$230:$C$755</definedName>
    <definedName name="_44__123Graph_BCHART_15" hidden="1">[7]Calc!$AK$8:$AK$19</definedName>
    <definedName name="_44__123Graph_BCHART_22" hidden="1">[7]MOne!$C$145:$C$231</definedName>
    <definedName name="_44__123Graph_BCHART_23" hidden="1">[7]MTwo!$C$145:$C$231</definedName>
    <definedName name="_44__123Graph_BCHART_25" hidden="1">[7]GoSeven!$C$90:$C$125</definedName>
    <definedName name="_45__123Graph_BCHART_16" hidden="1">[7]Calc!$AM$8:$AM$21</definedName>
    <definedName name="_45__123Graph_BCHART_23" hidden="1">[7]MTwo!$C$145:$C$231</definedName>
    <definedName name="_45__123Graph_BCHART_24" hidden="1">[7]KOne!$C$230:$C$755</definedName>
    <definedName name="_45__123Graph_BCHART_26" hidden="1">[7]GrThree!$C$90:$C$140</definedName>
    <definedName name="_46__123Graph_BCHART_17" hidden="1">[7]GoEight!$C$115:$C$160</definedName>
    <definedName name="_46__123Graph_BCHART_24" hidden="1">[7]KOne!$C$230:$C$755</definedName>
    <definedName name="_46__123Graph_BCHART_25" hidden="1">[7]GoSeven!$C$90:$C$125</definedName>
    <definedName name="_46__123Graph_BCHART_27" hidden="1">[7]HTwo!$C$88:$C$130</definedName>
    <definedName name="_47__123Graph_BCHART_18" hidden="1">[7]GrFour!$C$115:$C$190</definedName>
    <definedName name="_47__123Graph_BCHART_25" hidden="1">[7]GoSeven!$C$90:$C$125</definedName>
    <definedName name="_47__123Graph_BCHART_26" hidden="1">[7]GrThree!$C$90:$C$140</definedName>
    <definedName name="_47__123Graph_BCHART_28" hidden="1">[7]JOne!$C$86:$C$112</definedName>
    <definedName name="_48__123Graph_BCHART_2" hidden="1">[7]Calc!$G$23:$G$58</definedName>
    <definedName name="_48__123Graph_BCHART_26" hidden="1">[7]GrThree!$C$90:$C$140</definedName>
    <definedName name="_48__123Graph_BCHART_27" hidden="1">[7]HTwo!$C$88:$C$130</definedName>
    <definedName name="_48__123Graph_BCHART_29" hidden="1">[7]JTwo!$C$86:$C$116</definedName>
    <definedName name="_49__123Graph_BCHART_22" hidden="1">[7]MOne!$C$145:$C$231</definedName>
    <definedName name="_49__123Graph_BCHART_27" hidden="1">[7]HTwo!$C$88:$C$130</definedName>
    <definedName name="_49__123Graph_BCHART_28" hidden="1">[7]JOne!$C$86:$C$112</definedName>
    <definedName name="_49__123Graph_BCHART_3" hidden="1">[7]Calc!$I$38:$I$107</definedName>
    <definedName name="_5__123Graph_ACHART_1" hidden="1">[7]Calc!$D$38:$D$83</definedName>
    <definedName name="_5__123Graph_ACHART_11" hidden="1">[7]Calc!$Z$153:$Z$315</definedName>
    <definedName name="_50__123Graph_BCHART_23" hidden="1">[7]MTwo!$C$145:$C$231</definedName>
    <definedName name="_50__123Graph_BCHART_28" hidden="1">[7]JOne!$C$86:$C$112</definedName>
    <definedName name="_50__123Graph_BCHART_29" hidden="1">[7]JTwo!$C$86:$C$116</definedName>
    <definedName name="_50__123Graph_BCHART_30" hidden="1">[7]HOne!$C$88:$C$130</definedName>
    <definedName name="_51__123Graph_BCHART_24" hidden="1">[7]KOne!$C$230:$C$755</definedName>
    <definedName name="_51__123Graph_BCHART_29" hidden="1">[7]JTwo!$C$86:$C$116</definedName>
    <definedName name="_51__123Graph_BCHART_3" hidden="1">[7]Calc!$I$38:$I$107</definedName>
    <definedName name="_51__123Graph_BCHART_4" hidden="1">[7]Calc!$M$13:$M$53</definedName>
    <definedName name="_52__123Graph_BCHART_25" hidden="1">[7]GoSeven!$C$90:$C$125</definedName>
    <definedName name="_52__123Graph_BCHART_3" hidden="1">[7]Calc!$I$38:$I$107</definedName>
    <definedName name="_52__123Graph_BCHART_30" hidden="1">[7]HOne!$C$88:$C$130</definedName>
    <definedName name="_52__123Graph_BCHART_5" hidden="1">[7]Calc!$O$9:$O$36</definedName>
    <definedName name="_53__123Graph_BCHART_26" hidden="1">[7]GrThree!$C$90:$C$140</definedName>
    <definedName name="_53__123Graph_BCHART_30" hidden="1">[7]HOne!$C$88:$C$130</definedName>
    <definedName name="_53__123Graph_BCHART_4" hidden="1">[7]Calc!$M$13:$M$53</definedName>
    <definedName name="_53__123Graph_BCHART_6" hidden="1">[7]Calc!$Q$9:$Q$41</definedName>
    <definedName name="_54__123Graph_BCHART_27" hidden="1">[7]HTwo!$C$88:$C$130</definedName>
    <definedName name="_54__123Graph_BCHART_4" hidden="1">[7]Calc!$M$13:$M$53</definedName>
    <definedName name="_54__123Graph_BCHART_5" hidden="1">[7]Calc!$O$9:$O$36</definedName>
    <definedName name="_54__123Graph_BCHART_7" hidden="1">[7]Calc!$S$153:$S$688</definedName>
    <definedName name="_55__123Graph_BCHART_28" hidden="1">[7]JOne!$C$86:$C$112</definedName>
    <definedName name="_55__123Graph_BCHART_5" hidden="1">[7]Calc!$O$9:$O$36</definedName>
    <definedName name="_55__123Graph_BCHART_6" hidden="1">[7]Calc!$Q$9:$Q$41</definedName>
    <definedName name="_55__123Graph_BCHART_8" hidden="1">[7]Calc!$U$83:$U$153</definedName>
    <definedName name="_56__123Graph_BCHART_29" hidden="1">[7]JTwo!$C$86:$C$116</definedName>
    <definedName name="_56__123Graph_BCHART_6" hidden="1">[7]Calc!$Q$9:$Q$41</definedName>
    <definedName name="_56__123Graph_BCHART_7" hidden="1">[7]Calc!$S$153:$S$688</definedName>
    <definedName name="_56__123Graph_BCHART_9" hidden="1">[7]Calc!$W$83:$W$153</definedName>
    <definedName name="_57__123Graph_BCHART_3" hidden="1">[7]Calc!$I$38:$I$107</definedName>
    <definedName name="_57__123Graph_BCHART_7" hidden="1">[7]Calc!$S$153:$S$688</definedName>
    <definedName name="_57__123Graph_BCHART_8" hidden="1">[7]Calc!$U$83:$U$153</definedName>
    <definedName name="_57__123Graph_CCHART_25" hidden="1">[7]GoSeven!$D$90:$D$105</definedName>
    <definedName name="_58__123Graph_BCHART_30" hidden="1">[7]HOne!$C$88:$C$130</definedName>
    <definedName name="_58__123Graph_BCHART_8" hidden="1">[7]Calc!$U$83:$U$153</definedName>
    <definedName name="_58__123Graph_BCHART_9" hidden="1">[7]Calc!$W$83:$W$153</definedName>
    <definedName name="_58__123Graph_CCHART_26" hidden="1">[7]GrThree!$D$90:$D$110</definedName>
    <definedName name="_59__123Graph_BCHART_4" hidden="1">[7]Calc!$M$13:$M$53</definedName>
    <definedName name="_59__123Graph_BCHART_9" hidden="1">[7]Calc!$W$83:$W$153</definedName>
    <definedName name="_59__123Graph_CCHART_25" hidden="1">[7]GoSeven!$D$90:$D$105</definedName>
    <definedName name="_59__123Graph_CCHART_27" hidden="1">[7]HTwo!$D$88:$D$110</definedName>
    <definedName name="_6__123Graph_ACHART_1" hidden="1">[7]Calc!$D$38:$D$83</definedName>
    <definedName name="_6__123Graph_ACHART_10" hidden="1">[7]Calc!$AB$153:$AB$325</definedName>
    <definedName name="_6__123Graph_ACHART_12" hidden="1">[7]Calc!$X$153:$X$313</definedName>
    <definedName name="_60__123Graph_BCHART_5" hidden="1">[7]Calc!$O$9:$O$36</definedName>
    <definedName name="_60__123Graph_CCHART_25" hidden="1">[7]GoSeven!$D$90:$D$105</definedName>
    <definedName name="_60__123Graph_CCHART_26" hidden="1">[7]GrThree!$D$90:$D$110</definedName>
    <definedName name="_60__123Graph_CCHART_28" hidden="1">[7]JOne!$D$86:$D$98</definedName>
    <definedName name="_61__123Graph_BCHART_6" hidden="1">[7]Calc!$Q$9:$Q$41</definedName>
    <definedName name="_61__123Graph_CCHART_26" hidden="1">[7]GrThree!$D$90:$D$110</definedName>
    <definedName name="_61__123Graph_CCHART_27" hidden="1">[7]HTwo!$D$88:$D$110</definedName>
    <definedName name="_61__123Graph_CCHART_29" hidden="1">[7]JTwo!$D$86:$D$98</definedName>
    <definedName name="_62__123Graph_BCHART_7" hidden="1">[7]Calc!$S$153:$S$688</definedName>
    <definedName name="_62__123Graph_CCHART_27" hidden="1">[7]HTwo!$D$88:$D$110</definedName>
    <definedName name="_62__123Graph_CCHART_28" hidden="1">[7]JOne!$D$86:$D$98</definedName>
    <definedName name="_62__123Graph_CCHART_30" hidden="1">[7]HOne!$D$88:$D$110</definedName>
    <definedName name="_63__123Graph_BCHART_8" hidden="1">[7]Calc!$U$83:$U$153</definedName>
    <definedName name="_63__123Graph_CCHART_28" hidden="1">[7]JOne!$D$86:$D$98</definedName>
    <definedName name="_63__123Graph_CCHART_29" hidden="1">[7]JTwo!$D$86:$D$98</definedName>
    <definedName name="_63__123Graph_DCHART_25" hidden="1">[7]GoSeven!$E$90:$E$105</definedName>
    <definedName name="_64__123Graph_BCHART_9" hidden="1">[7]Calc!$W$83:$W$153</definedName>
    <definedName name="_64__123Graph_CCHART_29" hidden="1">[7]JTwo!$D$86:$D$98</definedName>
    <definedName name="_64__123Graph_CCHART_30" hidden="1">[7]HOne!$D$88:$D$110</definedName>
    <definedName name="_64__123Graph_DCHART_26" hidden="1">[7]GrThree!$E$90:$E$110</definedName>
    <definedName name="_65__123Graph_CCHART_25" hidden="1">[7]GoSeven!$D$90:$D$105</definedName>
    <definedName name="_65__123Graph_CCHART_30" hidden="1">[7]HOne!$D$88:$D$110</definedName>
    <definedName name="_65__123Graph_DCHART_25" hidden="1">[7]GoSeven!$E$90:$E$105</definedName>
    <definedName name="_65__123Graph_DCHART_27" hidden="1">[7]HTwo!$E$88:$E$110</definedName>
    <definedName name="_66__123Graph_CCHART_26" hidden="1">[7]GrThree!$D$90:$D$110</definedName>
    <definedName name="_66__123Graph_DCHART_25" hidden="1">[7]GoSeven!$E$90:$E$105</definedName>
    <definedName name="_66__123Graph_DCHART_26" hidden="1">[7]GrThree!$E$90:$E$110</definedName>
    <definedName name="_66__123Graph_DCHART_28" hidden="1">[7]JOne!$E$86:$E$98</definedName>
    <definedName name="_67__123Graph_CCHART_27" hidden="1">[7]HTwo!$D$88:$D$110</definedName>
    <definedName name="_67__123Graph_DCHART_26" hidden="1">[7]GrThree!$E$90:$E$110</definedName>
    <definedName name="_67__123Graph_DCHART_27" hidden="1">[7]HTwo!$E$88:$E$110</definedName>
    <definedName name="_67__123Graph_DCHART_29" hidden="1">[7]JTwo!$E$86:$E$98</definedName>
    <definedName name="_68__123Graph_CCHART_28" hidden="1">[7]JOne!$D$86:$D$98</definedName>
    <definedName name="_68__123Graph_DCHART_27" hidden="1">[7]HTwo!$E$88:$E$110</definedName>
    <definedName name="_68__123Graph_DCHART_28" hidden="1">[7]JOne!$E$86:$E$98</definedName>
    <definedName name="_68__123Graph_DCHART_30" hidden="1">[7]HOne!$E$86:$E$110</definedName>
    <definedName name="_69__123Graph_CCHART_29" hidden="1">[7]JTwo!$D$86:$D$98</definedName>
    <definedName name="_69__123Graph_DCHART_28" hidden="1">[7]JOne!$E$86:$E$98</definedName>
    <definedName name="_69__123Graph_DCHART_29" hidden="1">[7]JTwo!$E$86:$E$98</definedName>
    <definedName name="_69__123Graph_XCHART_10" hidden="1">[7]Calc!$A$153:$A$325</definedName>
    <definedName name="_7__123Graph_ACHART_10" hidden="1">[7]Calc!$AB$153:$AB$325</definedName>
    <definedName name="_7__123Graph_ACHART_11" hidden="1">[7]Calc!$Z$153:$Z$315</definedName>
    <definedName name="_7__123Graph_ACHART_13" hidden="1">[7]Calc!$AD$10:$AD$33</definedName>
    <definedName name="_70__123Graph_CCHART_30" hidden="1">[7]HOne!$D$88:$D$110</definedName>
    <definedName name="_70__123Graph_DCHART_29" hidden="1">[7]JTwo!$E$86:$E$98</definedName>
    <definedName name="_70__123Graph_DCHART_30" hidden="1">[7]HOne!$E$86:$E$110</definedName>
    <definedName name="_70__123Graph_XCHART_11" hidden="1">[7]Calc!$A$153:$A$315</definedName>
    <definedName name="_71__123Graph_DCHART_25" hidden="1">[7]GoSeven!$E$90:$E$105</definedName>
    <definedName name="_71__123Graph_DCHART_30" hidden="1">[7]HOne!$E$86:$E$110</definedName>
    <definedName name="_71__123Graph_XCHART_10" hidden="1">[7]Calc!$A$153:$A$325</definedName>
    <definedName name="_71__123Graph_XCHART_12" hidden="1">[7]Calc!$A$153:$A$313</definedName>
    <definedName name="_72__123Graph_DCHART_26" hidden="1">[7]GrThree!$E$90:$E$110</definedName>
    <definedName name="_72__123Graph_XCHART_10" hidden="1">[7]Calc!$A$153:$A$325</definedName>
    <definedName name="_72__123Graph_XCHART_11" hidden="1">[7]Calc!$A$153:$A$315</definedName>
    <definedName name="_72__123Graph_XCHART_13" hidden="1">[7]Calc!$A$13:$A$33</definedName>
    <definedName name="_73__123Graph_DCHART_27" hidden="1">[7]HTwo!$E$88:$E$110</definedName>
    <definedName name="_73__123Graph_XCHART_11" hidden="1">[7]Calc!$A$153:$A$315</definedName>
    <definedName name="_73__123Graph_XCHART_12" hidden="1">[7]Calc!$A$153:$A$313</definedName>
    <definedName name="_73__123Graph_XCHART_14" hidden="1">[7]Calc!$A$11:$A$28</definedName>
    <definedName name="_74__123Graph_DCHART_28" hidden="1">[7]JOne!$E$86:$E$98</definedName>
    <definedName name="_74__123Graph_XCHART_12" hidden="1">[7]Calc!$A$153:$A$313</definedName>
    <definedName name="_74__123Graph_XCHART_13" hidden="1">[7]Calc!$A$13:$A$33</definedName>
    <definedName name="_74__123Graph_XCHART_15" hidden="1">[7]Calc!$A$8:$A$19</definedName>
    <definedName name="_75__123Graph_DCHART_29" hidden="1">[7]JTwo!$E$86:$E$98</definedName>
    <definedName name="_75__123Graph_XCHART_13" hidden="1">[7]Calc!$A$13:$A$33</definedName>
    <definedName name="_75__123Graph_XCHART_14" hidden="1">[7]Calc!$A$11:$A$28</definedName>
    <definedName name="_75__123Graph_XCHART_16" hidden="1">[7]Calc!$A$8:$A$21</definedName>
    <definedName name="_76__123Graph_DCHART_30" hidden="1">[7]HOne!$E$86:$E$110</definedName>
    <definedName name="_76__123Graph_XCHART_14" hidden="1">[7]Calc!$A$11:$A$28</definedName>
    <definedName name="_76__123Graph_XCHART_15" hidden="1">[7]Calc!$A$8:$A$19</definedName>
    <definedName name="_76__123Graph_XCHART_2" hidden="1">[7]Calc!$A$23:$A$58</definedName>
    <definedName name="_77__123Graph_XCHART_10" hidden="1">[7]Calc!$A$153:$A$325</definedName>
    <definedName name="_77__123Graph_XCHART_15" hidden="1">[7]Calc!$A$8:$A$19</definedName>
    <definedName name="_77__123Graph_XCHART_16" hidden="1">[7]Calc!$A$8:$A$21</definedName>
    <definedName name="_77__123Graph_XCHART_3" hidden="1">[7]Calc!$A$38:$A$107</definedName>
    <definedName name="_78__123Graph_XCHART_11" hidden="1">[7]Calc!$A$153:$A$315</definedName>
    <definedName name="_78__123Graph_XCHART_16" hidden="1">[7]Calc!$A$8:$A$21</definedName>
    <definedName name="_78__123Graph_XCHART_2" hidden="1">[7]Calc!$A$23:$A$58</definedName>
    <definedName name="_78__123Graph_XCHART_4" hidden="1">[7]Calc!$A$13:$A$53</definedName>
    <definedName name="_79__123Graph_XCHART_12" hidden="1">[7]Calc!$A$153:$A$313</definedName>
    <definedName name="_79__123Graph_XCHART_2" hidden="1">[7]Calc!$A$23:$A$58</definedName>
    <definedName name="_79__123Graph_XCHART_3" hidden="1">[7]Calc!$A$38:$A$107</definedName>
    <definedName name="_79__123Graph_XCHART_5" hidden="1">[7]Calc!$A$9:$A$36</definedName>
    <definedName name="_8__123Graph_ACHART_11" hidden="1">[7]Calc!$Z$153:$Z$315</definedName>
    <definedName name="_8__123Graph_ACHART_12" hidden="1">[7]Calc!$X$153:$X$313</definedName>
    <definedName name="_8__123Graph_ACHART_14" hidden="1">[7]Calc!$AH$10:$AH$28</definedName>
    <definedName name="_80__123Graph_XCHART_13" hidden="1">[7]Calc!$A$13:$A$33</definedName>
    <definedName name="_80__123Graph_XCHART_3" hidden="1">[7]Calc!$A$38:$A$107</definedName>
    <definedName name="_80__123Graph_XCHART_4" hidden="1">[7]Calc!$A$13:$A$53</definedName>
    <definedName name="_80__123Graph_XCHART_6" hidden="1">[7]Calc!$A$9:$A$41</definedName>
    <definedName name="_81__123Graph_XCHART_14" hidden="1">[7]Calc!$A$11:$A$28</definedName>
    <definedName name="_81__123Graph_XCHART_4" hidden="1">[7]Calc!$A$13:$A$53</definedName>
    <definedName name="_81__123Graph_XCHART_5" hidden="1">[7]Calc!$A$9:$A$36</definedName>
    <definedName name="_81__123Graph_XCHART_7" hidden="1">[7]Calc!$A$153:$A$688</definedName>
    <definedName name="_82__123Graph_XCHART_15" hidden="1">[7]Calc!$A$8:$A$19</definedName>
    <definedName name="_82__123Graph_XCHART_5" hidden="1">[7]Calc!$A$9:$A$36</definedName>
    <definedName name="_82__123Graph_XCHART_6" hidden="1">[7]Calc!$A$9:$A$41</definedName>
    <definedName name="_82__123Graph_XCHART_8" hidden="1">[7]Calc!$A$83:$A$154</definedName>
    <definedName name="_83__123Graph_XCHART_16" hidden="1">[7]Calc!$A$8:$A$21</definedName>
    <definedName name="_83__123Graph_XCHART_6" hidden="1">[7]Calc!$A$9:$A$41</definedName>
    <definedName name="_83__123Graph_XCHART_7" hidden="1">[7]Calc!$A$153:$A$688</definedName>
    <definedName name="_83__123Graph_XCHART_9" hidden="1">[7]Calc!$A$83:$A$153</definedName>
    <definedName name="_84__123Graph_XCHART_2" hidden="1">[7]Calc!$A$23:$A$58</definedName>
    <definedName name="_84__123Graph_XCHART_7" hidden="1">[7]Calc!$A$153:$A$688</definedName>
    <definedName name="_84__123Graph_XCHART_8" hidden="1">[7]Calc!$A$83:$A$154</definedName>
    <definedName name="_85__123Graph_XCHART_3" hidden="1">[7]Calc!$A$38:$A$107</definedName>
    <definedName name="_85__123Graph_XCHART_8" hidden="1">[7]Calc!$A$83:$A$154</definedName>
    <definedName name="_85__123Graph_XCHART_9" hidden="1">[7]Calc!$A$83:$A$153</definedName>
    <definedName name="_86__123Graph_XCHART_4" hidden="1">[7]Calc!$A$13:$A$53</definedName>
    <definedName name="_86__123Graph_XCHART_9" hidden="1">[7]Calc!$A$83:$A$153</definedName>
    <definedName name="_87__123Graph_XCHART_5" hidden="1">[7]Calc!$A$9:$A$36</definedName>
    <definedName name="_88__123Graph_XCHART_6" hidden="1">[7]Calc!$A$9:$A$41</definedName>
    <definedName name="_89__123Graph_XCHART_7" hidden="1">[7]Calc!$A$153:$A$688</definedName>
    <definedName name="_9__123Graph_ACHART_12" hidden="1">[7]Calc!$X$153:$X$313</definedName>
    <definedName name="_9__123Graph_ACHART_13" hidden="1">[7]Calc!$AD$10:$AD$33</definedName>
    <definedName name="_9__123Graph_ACHART_15" hidden="1">[7]Calc!$AJ$8:$AJ$19</definedName>
    <definedName name="_90__123Graph_XCHART_8" hidden="1">[7]Calc!$A$83:$A$154</definedName>
    <definedName name="_91__123Graph_XCHART_9" hidden="1">[7]Calc!$A$83:$A$153</definedName>
    <definedName name="_bal0196">[10]Plan1!$A$1:$F$238</definedName>
    <definedName name="_bal0296">[10]Plan1!$A$1:$F$238</definedName>
    <definedName name="_Bal0497">[10]Plan1!$A$1:$F$517</definedName>
    <definedName name="_bal1196">[10]Plan1!$A$1:$F$596</definedName>
    <definedName name="_bdg2000">[10]Plan1!$A$1:$AH$101</definedName>
    <definedName name="_BEP1">[12]BEP!$A$6:$S$22</definedName>
    <definedName name="_BEP2">[12]BEP!$A$30:$E$45</definedName>
    <definedName name="_KK102">[14]OBRA!$O$675</definedName>
    <definedName name="_KK110">[14]OBRA!$O$706</definedName>
    <definedName name="_KK111">[14]OBRA!$O$736</definedName>
    <definedName name="_KK112">[14]OBRA!$O$766</definedName>
    <definedName name="_KK123">[14]OBRA!$O$795</definedName>
    <definedName name="_KK131">[14]OBRA!$O$796</definedName>
    <definedName name="_KK132">[14]OBRA!$O$797</definedName>
    <definedName name="_KK133">[14]OBRA!$O$798</definedName>
    <definedName name="_KK160">[14]OBRA!$O$825</definedName>
    <definedName name="_KK165">[14]OBRA!$O$856</definedName>
    <definedName name="_KK166">[14]OBRA!$O$886</definedName>
    <definedName name="_KK175">[14]OBRA!$O$915</definedName>
    <definedName name="_KK180">[14]OBRA!$O$945</definedName>
    <definedName name="_KK186">[14]OBRA!$O$975</definedName>
    <definedName name="_KK187">[14]OBRA!$O$1006</definedName>
    <definedName name="_KK20">[14]OBRA!$O$9</definedName>
    <definedName name="_KK21">[14]OBRA!$O$14</definedName>
    <definedName name="_KK22">[14]OBRA!$O$19</definedName>
    <definedName name="_KK23">[14]OBRA!$O$69</definedName>
    <definedName name="_KK234">[14]OBRA!$O$1037</definedName>
    <definedName name="_KK235">[14]OBRA!$O$1066</definedName>
    <definedName name="_KK24">[14]OBRA!$O$71</definedName>
    <definedName name="_KK25">[14]OBRA!$O$132</definedName>
    <definedName name="_KK26">[14]OBRA!$O$161</definedName>
    <definedName name="_KK29">[14]OBRA!$O$40</definedName>
    <definedName name="_KK30">[14]OBRA!$O$72</definedName>
    <definedName name="_KK31">[14]OBRA!$O$99</definedName>
    <definedName name="_KK32">[14]OBRA!$O$133</definedName>
    <definedName name="_KK33">[14]OBRA!$O$164</definedName>
    <definedName name="_KK34">[14]OBRA!$O$189</definedName>
    <definedName name="_KK36">[14]OBRA!$O$222</definedName>
    <definedName name="_KK37">[14]OBRA!$O$353</definedName>
    <definedName name="_KK38">[14]OBRA!$O$249</definedName>
    <definedName name="_KK40">[14]OBRA!$O$279</definedName>
    <definedName name="_KK41">[14]OBRA!$O$309</definedName>
    <definedName name="_KK43">[14]OBRA!$O$369</definedName>
    <definedName name="_KK44">[14]OBRA!$O$402</definedName>
    <definedName name="_KK46">[14]OBRA!$O$429</definedName>
    <definedName name="_KK47">[14]OBRA!$O$459</definedName>
    <definedName name="_KK48">[14]OBRA!$O$489</definedName>
    <definedName name="_KK49">[14]OBRA!$O$521</definedName>
    <definedName name="_KK50">[14]OBRA!$O$552</definedName>
    <definedName name="_KK51">[14]OBRA!$O$580</definedName>
    <definedName name="_KK56">[14]OBRA!$O$609</definedName>
    <definedName name="_KK57">[14]OBRA!$O$639</definedName>
    <definedName name="_KK70">[14]OBRA!$O$855</definedName>
    <definedName name="_KK74">[14]OBRA!$O$856</definedName>
    <definedName name="_KK98">[14]OBRA!$O$670</definedName>
    <definedName name="_NIL1">'[4]P&amp;L CCI Detail'!$T$54</definedName>
    <definedName name="_NIL2">'[4]P&amp;L CCI Detail'!$T$61</definedName>
    <definedName name="_NIL3">'[4]P&amp;L CCI Detail'!$T$76</definedName>
    <definedName name="_NIL4">'[4]P&amp;L CCI Detail'!$T$84</definedName>
    <definedName name="_NIL5">'[4]P&amp;L CCI Detail'!$T$94</definedName>
    <definedName name="_Nov98">[16]Taxas!$B$5</definedName>
    <definedName name="_Order1" hidden="1">255</definedName>
    <definedName name="_Order2" hidden="1">255</definedName>
    <definedName name="_PA12">'[17]#¡REF'!$C$6:$P$294</definedName>
    <definedName name="_PA16">'[17]#¡REF'!$R$6:$AE$294</definedName>
    <definedName name="_RES98">[19]CSL!$A$72:$N$145</definedName>
    <definedName name="_RES99">[19]CSL!$A$286:$N$349</definedName>
    <definedName name="_RT102">[14]OBRA!$P$675</definedName>
    <definedName name="_RT110">[14]OBRA!$P$706</definedName>
    <definedName name="_RT111">[14]OBRA!$P$736</definedName>
    <definedName name="_RT112">[14]OBRA!$P$766</definedName>
    <definedName name="_RT123">[14]OBRA!$P$795</definedName>
    <definedName name="_RT131">[14]OBRA!$P$796</definedName>
    <definedName name="_RT132">[14]OBRA!$P$797</definedName>
    <definedName name="_RT133">[14]OBRA!$P$798</definedName>
    <definedName name="_RT160">[14]OBRA!$P$825</definedName>
    <definedName name="_RT165">[14]OBRA!$P$856</definedName>
    <definedName name="_RT166">[14]OBRA!$P$886</definedName>
    <definedName name="_RT175">[14]OBRA!$P$915</definedName>
    <definedName name="_RT180">[14]OBRA!$P$945</definedName>
    <definedName name="_RT186">[14]OBRA!$P$975</definedName>
    <definedName name="_RT187">[14]OBRA!$P$1006</definedName>
    <definedName name="_RT20">[14]OBRA!$P$9</definedName>
    <definedName name="_RT21">[14]OBRA!$P$14</definedName>
    <definedName name="_RT22">[14]OBRA!$P$19</definedName>
    <definedName name="_RT23">[14]OBRA!$P$69</definedName>
    <definedName name="_RT234">[14]OBRA!$P$1037</definedName>
    <definedName name="_RT235">[14]OBRA!$P$1066</definedName>
    <definedName name="_RT24">[14]OBRA!$P$71</definedName>
    <definedName name="_RT25">[14]OBRA!$P$132</definedName>
    <definedName name="_RT26">[14]OBRA!$P$161</definedName>
    <definedName name="_RT29">[14]OBRA!$P$40</definedName>
    <definedName name="_RT30">[14]OBRA!$P$72</definedName>
    <definedName name="_RT31">[14]OBRA!$P$99</definedName>
    <definedName name="_RT32">[14]OBRA!$P$133</definedName>
    <definedName name="_RT33">[14]OBRA!$P$164</definedName>
    <definedName name="_RT34">[14]OBRA!$P$189</definedName>
    <definedName name="_RT36">[14]OBRA!$P$222</definedName>
    <definedName name="_RT37">[14]OBRA!$P$353</definedName>
    <definedName name="_RT38">[14]OBRA!$P$249</definedName>
    <definedName name="_RT40">[14]OBRA!$P$279</definedName>
    <definedName name="_RT41">[14]OBRA!$P$309</definedName>
    <definedName name="_RT43">[14]OBRA!$P$369</definedName>
    <definedName name="_RT44">[14]OBRA!$P$402</definedName>
    <definedName name="_RT46">[14]OBRA!$P$429</definedName>
    <definedName name="_RT47">[14]OBRA!$P$459</definedName>
    <definedName name="_RT48">[14]OBRA!$P$489</definedName>
    <definedName name="_RT49">[14]OBRA!$P$521</definedName>
    <definedName name="_RT50">[14]OBRA!$P$552</definedName>
    <definedName name="_RT51">[14]OBRA!$P$580</definedName>
    <definedName name="_RT56">[14]OBRA!$P$609</definedName>
    <definedName name="_RT57">[14]OBRA!$P$639</definedName>
    <definedName name="_RT70">[14]OBRA!$P$855</definedName>
    <definedName name="_RT74">[14]OBRA!$P$856</definedName>
    <definedName name="_RT98">[14]OBRA!$P$670</definedName>
    <definedName name="_sc1">'[17]#¡REF'!$B$1:$J$92</definedName>
    <definedName name="_tax2">'[21]Tax &amp; Depreciation'!$A$102:$IV$102</definedName>
    <definedName name="_tax3">[22]Tax!$D$7:$AJ$79</definedName>
    <definedName name="a">#REF!</definedName>
    <definedName name="a.1">#REF!</definedName>
    <definedName name="a_z_error_11">[23]Debt!$C$24:$O$24,[23]Debt!$C$25:$M$25,[23]Debt!$B$24:$B$26,[23]Debt!$C$32:$O$32,[23]Debt!$C$33:$M$33,[23]Debt!$B$32:$B$34</definedName>
    <definedName name="a_z_error_13">'[23]Pre Tax  Output'!$A$5:$A$6,'[23]Pre Tax  Output'!$B$15:$P$15,'[23]Pre Tax  Output'!$R$15,'[23]Pre Tax  Output'!$B$17:$R$17,'[23]Pre Tax  Output'!$B$22:$P$22,'[23]Pre Tax  Output'!$R$22,'[23]Pre Tax  Output'!$B$23:$R$23,'[23]Pre Tax  Output'!$B$25:$R$25,'[23]Pre Tax  Output'!$B$32:$R$32,'[23]Pre Tax  Output'!$B$42:$R$42,'[23]Pre Tax  Output'!$C$46:$N$46</definedName>
    <definedName name="a_z_error_14">'[23]Tax Output'!$A$5:$A$6,'[23]Tax Output'!$B$14:$P$14,'[23]Tax Output'!$R$14,'[23]Tax Output'!$B$18:$R$18,'[23]Tax Output'!$B$20:$P$21,'[23]Tax Output'!$R$20:$R$21,'[23]Tax Output'!$B$22:$R$22,'[23]Tax Output'!$B$28:$P$29,'[23]Tax Output'!$R$28:$R$29,'[23]Tax Output'!$B$30:$R$30,'[23]Tax Output'!$B$33:$P$34,'[23]Tax Output'!$R$33:$R$34,'[23]Tax Output'!$B$35:$R$35,'[23]Tax Output'!$B$41:$P$41,'[23]Tax Output'!$B$43</definedName>
    <definedName name="aaaaaa">#N/A</definedName>
    <definedName name="aaaaaaa">#N/A</definedName>
    <definedName name="AcctNTot">'[4]P&amp;L CCI Detail'!$T$238</definedName>
    <definedName name="AcctTot">'[4]P&amp;L CCI Detail'!$T$194</definedName>
    <definedName name="add" hidden="1">'[24]Ativo e Passivo'!$F$19</definedName>
    <definedName name="adf">[25]OBRA!$A$64:$IV$68</definedName>
    <definedName name="ADM">'[26]H.H-PART-2.78'!$T$22</definedName>
    <definedName name="Admin">[27]Admin!$C$16</definedName>
    <definedName name="agcred">'[28]CALC-RESUMO'!$AS$3:$AV$34</definedName>
    <definedName name="Aging" localSheetId="2">IF([0]!Valores_Inseridos,Linha_de_Título+[0]!Número_de_Pagamentos,Linha_de_Título)</definedName>
    <definedName name="Aging" localSheetId="3">IF([0]!Valores_Inseridos,[0]!Linha_de_Título+[0]!Número_de_Pagamentos,[0]!Linha_de_Título)</definedName>
    <definedName name="Aging">IF(Valores_Inseridos,Linha_de_Título+Número_de_Pagamentos,Linha_de_Título)</definedName>
    <definedName name="AllInCost">[5]Construction!$AP$52</definedName>
    <definedName name="Anna">#REF!</definedName>
    <definedName name="Anos_do_Empréstimo">#REF!</definedName>
    <definedName name="Aplic.">'[29]pl atual'!$A$1:$A$65536</definedName>
    <definedName name="_xlnm.Extract">#REF!</definedName>
    <definedName name="_xlnm.Print_Area" localSheetId="1">'Balanço Patrimonial'!$A$1:$O$66</definedName>
    <definedName name="_xlnm.Print_Area" localSheetId="2">DRE!$A$1:$V$43</definedName>
    <definedName name="_xlnm.Print_Area" localSheetId="3">'DRE Ex Ifrs'!$A$1:$V$41</definedName>
    <definedName name="_xlnm.Print_Area" localSheetId="4">'Fluxo de Caixa'!$A$1:$J$71</definedName>
    <definedName name="Área_de_impressão1">'[17]#¡REF'!$B$1:$D$101</definedName>
    <definedName name="Área_de_impressão2">'[17]#¡REF'!$B$102:$G$170</definedName>
    <definedName name="Área_de_impressão3">'[17]#¡REF'!$A$1:$J$68</definedName>
    <definedName name="Área_de_impressãoEND1">'[17]#¡REF'!$B$1:$J$82</definedName>
    <definedName name="Área_de_impressãoEND2">'[17]#¡REF'!$B$84:$J$148</definedName>
    <definedName name="Área_de_impressãoLAN1">'[17]#¡REF'!$B$1:$J$81</definedName>
    <definedName name="Área_de_impressãoLAN2">'[17]#¡REF'!$A$83:$J$147</definedName>
    <definedName name="Área_de_impressãosc1">'[17]#¡REF'!$B$1:$J$92</definedName>
    <definedName name="Área_de_impressãosc2">'[17]#¡REF'!$A$94:$J$158</definedName>
    <definedName name="Área_de_impressãoTOT">'[17]#¡REF'!$A$1:$P$39</definedName>
    <definedName name="AS2DocOpenMode" hidden="1">"AS2DocumentEdit"</definedName>
    <definedName name="AS2HasNoAutoHeaderFooter" hidden="1">" "</definedName>
    <definedName name="AS2NamedRange" hidden="1">16</definedName>
    <definedName name="AS2ReportLS" hidden="1">1</definedName>
    <definedName name="AS2SyncStepLS" hidden="1">0</definedName>
    <definedName name="AS2VersionLS" hidden="1">300</definedName>
    <definedName name="Ash_Disp_Cost_Esc">'[30]#REF'!$G$25</definedName>
    <definedName name="atento">'[28]CALC-RESUMO'!$R$6:$T$37</definedName>
    <definedName name="Avg_Wage">'[30]#REF'!$E$44:$X$44</definedName>
    <definedName name="b">#REF!</definedName>
    <definedName name="b.1">#REF!</definedName>
    <definedName name="BALANCESHEET1">'[31]BALANCE SHEET'!$A$1:$Q$47</definedName>
    <definedName name="BALANCESHEET2">'[31]BALANCE SHEET'!$A$49:$Q$84</definedName>
    <definedName name="BALANCESHEET3">'[31]BALANCE SHEET'!$A$102:$T$142</definedName>
    <definedName name="BALANCESHEET4">'[31]BALANCE SHEET'!$A$86:$T$96</definedName>
    <definedName name="BALANCESHEET5">'[31]BALANCE SHEET'!$D$145:$Q$156</definedName>
    <definedName name="Balancete_Abr">#REF!</definedName>
    <definedName name="Balancete_Ago">#REF!</definedName>
    <definedName name="Balancete_BCO_DADOS">#REF!</definedName>
    <definedName name="Balancete_Dez">#REF!</definedName>
    <definedName name="Balancete_Fev">#REF!</definedName>
    <definedName name="Balancete_Jan">#REF!</definedName>
    <definedName name="Balancete_Jul">#REF!</definedName>
    <definedName name="Balancete_Jun">#REF!</definedName>
    <definedName name="Balancete_Mai">#REF!</definedName>
    <definedName name="Balancete_Mar">#REF!</definedName>
    <definedName name="Balancete_Nov">#REF!</definedName>
    <definedName name="Balancete_Out">#REF!</definedName>
    <definedName name="Balancete_Set">#REF!</definedName>
    <definedName name="baldat01">[10]Plan1!$A$1:$G$500</definedName>
    <definedName name="BalType" hidden="1">TRUE()</definedName>
    <definedName name="_xlnm.Database" localSheetId="1">#REF!</definedName>
    <definedName name="_xlnm.Database">#REF!</definedName>
    <definedName name="Bank_DSR_LC_Amount">[32]SUMMARY!$H$17</definedName>
    <definedName name="Bases">[33]Parametros!$A$2:$A$18</definedName>
    <definedName name="BENEF">'[26]H.H-PART-2.78'!$T$23</definedName>
    <definedName name="BG_Del" hidden="1">15</definedName>
    <definedName name="BG_Ins" hidden="1">4</definedName>
    <definedName name="BG_Mod" hidden="1">6</definedName>
    <definedName name="bla">#REF!</definedName>
    <definedName name="Bonus">'[30]#REF'!$G$34</definedName>
    <definedName name="BookBase">'[5]Finance &amp; Economic Data'!$E$100</definedName>
    <definedName name="BookDep">'[5]Finance &amp; Economic Data'!$E$101</definedName>
    <definedName name="BREAKEVEN">'[17]#¡REF'!$A$1:$R$41</definedName>
    <definedName name="BY_Cap_Pmt">'[30]#REF'!$D$138:$D$148</definedName>
    <definedName name="BY_Fuel_Price">'[30]#REF'!$G$19</definedName>
    <definedName name="BY_Lime_Pr">'[30]#REF'!$G$22</definedName>
    <definedName name="BY_Unit_Size">'[30]#REF'!$D$123:$D$133</definedName>
    <definedName name="BY_Wage">'[30]#REF'!$G$26</definedName>
    <definedName name="BY_WageRate">'[30]#REF'!$G$26</definedName>
    <definedName name="c.1">#REF!</definedName>
    <definedName name="c.2">#REF!</definedName>
    <definedName name="CA_tax">'[34]Finance data'!$F$101</definedName>
    <definedName name="CAmbio">'[35]Planilla de Precios- UNIPOWER'!$D$3</definedName>
    <definedName name="CANPA">'[19]CANPA-NEW'!$A$1:$O$70</definedName>
    <definedName name="CANRE">'[19]RE-NEW'!$A$1:$O$70</definedName>
    <definedName name="CANRJ">'[19]RJ-NEW'!$A$1:$O$70</definedName>
    <definedName name="CANSP">'[19]SP-NEW'!$A$1:$O$70</definedName>
    <definedName name="CANTOT">'[19]CAN-TOT'!$A$1:$O$70</definedName>
    <definedName name="CAP">#N/A</definedName>
    <definedName name="Cap_Pmt_Esc_Rate">'[30]#REF'!$B$138:$B$148</definedName>
    <definedName name="CAPCOST">#N/A</definedName>
    <definedName name="capcost2">'[36]EPC Costs'!$D$8</definedName>
    <definedName name="CapExOpt">'[30]#REF'!$F$12</definedName>
    <definedName name="CapExPort">'[30]#REF'!$F$13</definedName>
    <definedName name="CASHCVETOT">'[4]Cash CCI Detail'!$T$117</definedName>
    <definedName name="CASHCVNMAY">'[37]Cash CCI Detail'!$G$28+'[37]Cash CCI Detail'!$K$107</definedName>
    <definedName name="CASHCVNTOT">'[4]Cash CCI Detail'!$T$157</definedName>
    <definedName name="CASHE3TOT">'[4]Cash CCI Detail'!$T$28</definedName>
    <definedName name="CASHE4TOT">'[4]Cash CCI Detail'!$T$36</definedName>
    <definedName name="CASHE5TOT">'[4]Cash CCI Detail'!$T$42</definedName>
    <definedName name="CASHEVEFXTOT">'[4]Cash CCI Detail'!$T$170</definedName>
    <definedName name="CASHEVEIRTOT">'[4]Cash CCI Detail'!$T$175</definedName>
    <definedName name="CASHEVEMPTOT">'[4]Cash CCI Detail'!$T$187</definedName>
    <definedName name="CASHEVETXTOT">'[4]Cash CCI Detail'!$T$181</definedName>
    <definedName name="CASHEXNACTOT">'[4]Cash CCI Detail'!$T$227</definedName>
    <definedName name="CASHEXNFXTOT">'[4]Cash CCI Detail'!$T$203</definedName>
    <definedName name="CASHEXNIRTOT">'[4]Cash CCI Detail'!$T$208</definedName>
    <definedName name="CASHEXNMPTOT">'[4]Cash CCI Detail'!$T$222</definedName>
    <definedName name="CASHEXNTXTOT">'[4]Cash CCI Detail'!$T$214</definedName>
    <definedName name="CASHEXVACTOT">'[4]Cash CCI Detail'!$T$192</definedName>
    <definedName name="CASHFLOW">#N/A</definedName>
    <definedName name="cashflow2">[38]Statements!$D$71:$AY$125</definedName>
    <definedName name="cashlimtot">'[4]Cash CCI Detail'!$T$246</definedName>
    <definedName name="cashmintot">'[4]Cash CCI Detail'!$T$245</definedName>
    <definedName name="CASHN1TOT">'[4]Cash CCI Detail'!$T$55</definedName>
    <definedName name="CASHN2TOT">'[4]Cash CCI Detail'!$T$62</definedName>
    <definedName name="CASHN3TOT">'[4]Cash CCI Detail'!$T$79</definedName>
    <definedName name="CASHN4TOT">'[4]Cash CCI Detail'!$T$88</definedName>
    <definedName name="CASHN5TOT">'[4]Cash CCI Detail'!$T$102</definedName>
    <definedName name="CASHOTHERTOT">'[4]Cash CCI Detail'!$T$242</definedName>
    <definedName name="CBWorkbookPriority" hidden="1">-1052450889</definedName>
    <definedName name="CCC">[39]Cover!$B$3:$P$47</definedName>
    <definedName name="CCCC">[40]Cover!$B$3:$P$47</definedName>
    <definedName name="CD">'[41]pl atual'!$A$1:$A$65536</definedName>
    <definedName name="cdtequipos">'[42]RESTRAD (2)'!$J$51</definedName>
    <definedName name="cdtestructura">'[42]RESTRAD (2)'!$K$51</definedName>
    <definedName name="celpe">'[28]CALC-RESUMO'!$J$6:$Q$37</definedName>
    <definedName name="celpe1">'[28]CALC-RESUMO'!$N$6:$O$37</definedName>
    <definedName name="celpe2">'[28]CALC-RESUMO'!$P$6:$Q$37</definedName>
    <definedName name="CFFIRST14">#N/A</definedName>
    <definedName name="CFLAST14">#N/A</definedName>
    <definedName name="Chemicals">[27]Chemicals!$C$22</definedName>
    <definedName name="CO2CAPACITY">#N/A</definedName>
    <definedName name="CO2PRICE">#N/A</definedName>
    <definedName name="COAL_">#N/A</definedName>
    <definedName name="codmun">'[43]pl atual'!$A$1:$A$65536</definedName>
    <definedName name="codmuni">'[44]pl atual'!$A$1:$A$65536</definedName>
    <definedName name="codmunic">'[44]pl atual'!$A$1:$A$65536</definedName>
    <definedName name="comercial">'[28]CALC-RESUMO'!$AI$3:$AM$34</definedName>
    <definedName name="COMP_TAX_RATE">#N/A</definedName>
    <definedName name="comp1stsem_fin">'[19]COMP-1stSEM'!$B$49:$Q$94</definedName>
    <definedName name="comp1stsem_prem">'[19]COMP-1stSEM'!$B$3:$Q$47</definedName>
    <definedName name="comp2nd_fin">'[19]COMP-2nd'!$B$49:$Q$94</definedName>
    <definedName name="comp2nd_prem">'[19]COMP-2nd'!$B$3:$Q$47</definedName>
    <definedName name="comp2ndsem_fin">'[19]COMP-2ndSEM'!$B$49:$Q$91</definedName>
    <definedName name="comp2ndsem_prem">'[19]COMP-2ndSEM'!$B$3:$Q$47</definedName>
    <definedName name="comp3rd_fin">'[19]COMP-3rd'!$B$49:$Q$94</definedName>
    <definedName name="comp3rd_prem">'[19]COMP-3rd'!$B$3:$Q$47</definedName>
    <definedName name="comp4th_fin">'[19]COMP-4th'!$B$49:$Q$93</definedName>
    <definedName name="comp4th_prem">'[19]COMP-4th'!$B$3:$Q$47</definedName>
    <definedName name="Cond">[33]Parametros!$D$2:$D$3</definedName>
    <definedName name="ConMgtFee">'[5]Owners Costs'!$E$24</definedName>
    <definedName name="Consume">[27]Consumables!$C$14</definedName>
    <definedName name="contingency">'[5]Owners Costs'!$G$43</definedName>
    <definedName name="Coord">[45]Parametros!$D$2:$D$7</definedName>
    <definedName name="COPY">'[46]GRP501 REF '!$F$28:$R$28</definedName>
    <definedName name="Cosma00">[47]Costos!$B$15:$N$22</definedName>
    <definedName name="Cosma01">[47]Costos!$B$25:$N$32</definedName>
    <definedName name="Cosma02">[47]Costos!$B$35:$N$42</definedName>
    <definedName name="Cosma03">[47]Costos!$B$46:$N$52</definedName>
    <definedName name="Cosma04">[47]Costos!$B$56:$N$62</definedName>
    <definedName name="Cosma05">[47]Costos!$B$65:$N$72</definedName>
    <definedName name="Cosma06">[47]Costos!$B$75:$N$82</definedName>
    <definedName name="Cosma07">[47]Costos!$B$85:$N$92</definedName>
    <definedName name="Cosma08">[47]Costos!$B$95:$N$102</definedName>
    <definedName name="Cosma99">[47]Costos!$B$5:$N$12</definedName>
    <definedName name="CPMF">"Data_da_segunda_tranche"</definedName>
    <definedName name="CRITERIO">'[28]CALC-RESUMO'!$AA$46:$AA$67</definedName>
    <definedName name="_xlnm.Criteria">#REF!</definedName>
    <definedName name="csAllowLocalConsolidation">TRUE()</definedName>
    <definedName name="csAppName">"BudgetWeb"</definedName>
    <definedName name="csDesignMode">1</definedName>
    <definedName name="csKeepAlive">5</definedName>
    <definedName name="csLocalConsolidationOnSubmit">TRUE()</definedName>
    <definedName name="csPres_Cans_Produced_Dim02">"="</definedName>
    <definedName name="csPres_Cans_Produced_Dim05">"="</definedName>
    <definedName name="csPres_Committed_Cans_Dim01">"="</definedName>
    <definedName name="csPres_Committed_Cans_Dim02">"="</definedName>
    <definedName name="csPres_Committed_Cans_Dim05">"="</definedName>
    <definedName name="csPres_Committed_Cans_Dim06">"="</definedName>
    <definedName name="csPres_Committed_Cans_Dim10">"="</definedName>
    <definedName name="csPres_CPM_IM_Dim02">"="</definedName>
    <definedName name="csPres_CPM_IM_Dim03">"="</definedName>
    <definedName name="csPres_CPM_IM_Dim04">"="</definedName>
    <definedName name="csPres_CPM_IM_Dim05">"="</definedName>
    <definedName name="csPres_CPM_IM_Dim06">"="</definedName>
    <definedName name="csPres_CPM_Mfg_Dim02">"="</definedName>
    <definedName name="csPres_CPM_Mfg_Dim03">"="</definedName>
    <definedName name="csPres_CPM_Mfg_Dim04">"="</definedName>
    <definedName name="csPres_CPM_Mfg_Dim06">"="</definedName>
    <definedName name="csPres_CPM_Summary_Act_Dim01">"="</definedName>
    <definedName name="csPres_CPM_Summary_Act_Dim02">"="</definedName>
    <definedName name="csPres_CPM_Summary_Act_Dim04">"="</definedName>
    <definedName name="csPres_CPM_Summary_Act_Dim06">"="</definedName>
    <definedName name="csPres_CPM_Summary_Act_Dim08">"="</definedName>
    <definedName name="csPres_CPM_Summary_Act_Dim11">"="</definedName>
    <definedName name="csPres_CPM_Summary_Bud_Dim01">"="</definedName>
    <definedName name="csPres_CPM_Summary_Bud_Dim02">"="</definedName>
    <definedName name="csPres_CPM_Summary_Bud_Dim04">"="</definedName>
    <definedName name="csPres_CPM_Summary_Bud_Dim06">"="</definedName>
    <definedName name="csPres_CPM_Summary_Bud_Dim08">"="</definedName>
    <definedName name="csPres_CPM_Summary_Bud_Dim11">"="</definedName>
    <definedName name="csPres_CPM_Utilities_Dim02">"="</definedName>
    <definedName name="csPres_CPM_Utilities_Dim03">"="</definedName>
    <definedName name="csPres_CPM_Utilities_Dim04">"="</definedName>
    <definedName name="csPres_CPM_Utilities_Dim05">"="</definedName>
    <definedName name="csPres_Days_Dim03">"="</definedName>
    <definedName name="csPres_Days_Dim05">"="</definedName>
    <definedName name="csPres_Distribution_Dim01">"="</definedName>
    <definedName name="csPres_Distribution_Dim02">"="</definedName>
    <definedName name="csPres_Distribution_Dim03">"="</definedName>
    <definedName name="csPres_Distribution_Dim04">"="</definedName>
    <definedName name="csPres_Distribution_Dim06">"="</definedName>
    <definedName name="csPres_DM_Rates_Dim02">"="</definedName>
    <definedName name="csPres_DM_Rates_Dim03">"="</definedName>
    <definedName name="csPres_DM_Rates_Dim05">"="</definedName>
    <definedName name="csPres_DM_Rates_Dim06">"="</definedName>
    <definedName name="csPres_DM_Rates_Dim08">"="</definedName>
    <definedName name="csPres_DM_Rates_Dim09">"="</definedName>
    <definedName name="csPres_DM_Rates_Dim10">"="</definedName>
    <definedName name="csPres_Efficiency_Dim01">"="</definedName>
    <definedName name="csPres_Efficiency_Dim03">"="</definedName>
    <definedName name="csPres_Efficiency_Dim04">"="</definedName>
    <definedName name="csPres_Efficiency_Dim05">"="</definedName>
    <definedName name="csPres_Efficiency_Dim06">"="</definedName>
    <definedName name="csPres_Labor_H3H4_Dim02">"="</definedName>
    <definedName name="csPres_Labor_H3H4_Dim03">"="</definedName>
    <definedName name="csPres_Labor_H4_Maint_Dim02">"="</definedName>
    <definedName name="csPres_Labor_H4_Maint_Dim03">"="</definedName>
    <definedName name="csPres_Labor_H4_Vac_Dim02">"="</definedName>
    <definedName name="csPres_Labor_H4_Vac_Dim03">"="</definedName>
    <definedName name="csPres_Labor_Hours_Dim03">"="</definedName>
    <definedName name="csPres_Labor_Hours_Dim05">"="</definedName>
    <definedName name="csPres_Labor_Manning_Dim03">"="</definedName>
    <definedName name="csPres_Labor_Manning_Dim05">"="</definedName>
    <definedName name="csPres_Labor_Manning_Dim08">"="</definedName>
    <definedName name="csPres_Labor_Manning_Rates_Dim01">"="</definedName>
    <definedName name="csPres_Labor_Manning_Rates_Dim03">"="</definedName>
    <definedName name="csPres_Labor_Manning_Rates_Dim04">"="</definedName>
    <definedName name="csPres_Labor_Manning_Rates_Dim05">"="</definedName>
    <definedName name="csPres_Labor_Manning_Rates_Dim07">"="</definedName>
    <definedName name="csPres_Labor_Manning_Rates_Dim08">"="</definedName>
    <definedName name="csPres_Labor_Manning_Rates_Dim09">"="</definedName>
    <definedName name="csPres_Labor_Manning_Rates_Dim10">"="</definedName>
    <definedName name="csPres_Labor_Manning_Rates_Dim11">"="</definedName>
    <definedName name="csPres_Labor_Manning_Rates_Dim12">"="</definedName>
    <definedName name="csPres_Labor_PL_Dim02">"="</definedName>
    <definedName name="csPres_Labor_PL_Dim03">"="</definedName>
    <definedName name="csPres_Labor_PL_Dim11">"="</definedName>
    <definedName name="csPres_NOC_Dim02">"="</definedName>
    <definedName name="csPres_NOC_Dim03">"="</definedName>
    <definedName name="csPres_NOC_Dim04">"="</definedName>
    <definedName name="csPres_NOC_Dim11">"="</definedName>
    <definedName name="csPres_OEE_Dim01">"="</definedName>
    <definedName name="csPres_OEE_Dim03">"="</definedName>
    <definedName name="csPres_OEE_Dim04">"="</definedName>
    <definedName name="csPres_OEE_Dim05">"="</definedName>
    <definedName name="csPres_OEE_Dim06">"="</definedName>
    <definedName name="csPres_Other_Admin_Dim01">"="</definedName>
    <definedName name="csPres_Other_Admin_Dim02">"="</definedName>
    <definedName name="csPres_Other_Admin_Dim03">"="</definedName>
    <definedName name="csPres_Other_Admin_Dim04">"="</definedName>
    <definedName name="csPres_Other_Admin_Dim05">"="</definedName>
    <definedName name="csPres_Other_Dim01">"="</definedName>
    <definedName name="csPres_Other_Dim02">"="</definedName>
    <definedName name="csPres_Other_Dim03">"="</definedName>
    <definedName name="csPres_Other_Dim04">"="</definedName>
    <definedName name="csPres_Other_Dim06">"="</definedName>
    <definedName name="csPres_Other_LPG_Dim01">"="</definedName>
    <definedName name="csPres_Other_LPG_Dim02">"="</definedName>
    <definedName name="csPres_Other_LPG_Dim03">"="</definedName>
    <definedName name="csPres_Other_LPG_Dim04">"="</definedName>
    <definedName name="csPres_Other_LPG_Dim06">"="</definedName>
    <definedName name="csPres_Other_Taxes_Dim01">"="</definedName>
    <definedName name="csPres_Other_Taxes_Dim02">"="</definedName>
    <definedName name="csPres_Other_Taxes_Dim03">"="</definedName>
    <definedName name="csPres_Other_Taxes_Dim04">"="</definedName>
    <definedName name="csPres_Other_Taxes_Dim05">"="</definedName>
    <definedName name="csPres_Other_Utilities_Dim01">"="</definedName>
    <definedName name="csPres_Other_Utilities_Dim02">"="</definedName>
    <definedName name="csPres_Other_Utilities_Dim03">"="</definedName>
    <definedName name="csPres_Other_Utilities_Dim04">"="</definedName>
    <definedName name="csPres_Other_Utilities_Dim05">"="</definedName>
    <definedName name="csPres_Repairs_Dim02">"="</definedName>
    <definedName name="csPres_Repairs_Dim03">"="</definedName>
    <definedName name="csPres_Repairs_Dim04">"="</definedName>
    <definedName name="csPres_Repairs_Dim06">"="</definedName>
    <definedName name="csPres_Safety_TIR_LTA_Dim01">"="</definedName>
    <definedName name="csPres_Safety_TIR_LTA_Dim02">"="</definedName>
    <definedName name="csPres_Safety_TIR_LTA_Dim03">"="</definedName>
    <definedName name="csPres_Safety_TIR_LTA_Dim04">"="</definedName>
    <definedName name="csPres_Safety_WC_Claims_Dim01">"="</definedName>
    <definedName name="csPres_Safety_WC_Claims_Dim02">"="</definedName>
    <definedName name="csPres_Safety_WC_Claims_Dim03">"="</definedName>
    <definedName name="csPres_Safety_WC_Claims_Dim04">"="</definedName>
    <definedName name="csPres_Safety_WC_Claims_Dim06">"="</definedName>
    <definedName name="csPres_Safety_WC_PL_Dim02">"="</definedName>
    <definedName name="csPres_Safety_WC_PL_Dim03">"="</definedName>
    <definedName name="csPres_Safety_WC_PL_Dim04">"="</definedName>
    <definedName name="csPres_Safety_WC_PL_Dim05">"="</definedName>
    <definedName name="csPres_Spoilage_Dim01">"="</definedName>
    <definedName name="csPres_Spoilage_Dim03">"="</definedName>
    <definedName name="csPres_Spoilage_Dim05">"="</definedName>
    <definedName name="csPres_Spoilage_Dim06">"="</definedName>
    <definedName name="csPres_Spoilage_Dim11">"="</definedName>
    <definedName name="csPres_Utilities_Dim01">"="</definedName>
    <definedName name="csPres_Utilities_Dim02">"="</definedName>
    <definedName name="csPres_Utilities_Dim03">"="</definedName>
    <definedName name="csPres_Utilities_Dim04">"="</definedName>
    <definedName name="csPres_Utilities_Dim06">"="</definedName>
    <definedName name="csPres_Volumes_Dim02">"="</definedName>
    <definedName name="csPres_Volumes_Dim03">"="</definedName>
    <definedName name="csPres_Volumes_Dim05">"="</definedName>
    <definedName name="csRefreshOnOpen">TRUE()</definedName>
    <definedName name="csRefreshOnRotate">TRUE()</definedName>
    <definedName name="Cum_Int">#REF!</definedName>
    <definedName name="cust_96x97">[48]Cust_97x98!$A$2:$E$20</definedName>
    <definedName name="cust_conv">[49]Cust_conv!$A$2:$O$27</definedName>
    <definedName name="cust_fab">[50]cust_Fab!$A$1:$H$60</definedName>
    <definedName name="CVNTot">'[4]P&amp;L CCI Detail'!$T$159</definedName>
    <definedName name="CVTot">'[4]P&amp;L CCI Detail'!$T$109</definedName>
    <definedName name="d">#REF!</definedName>
    <definedName name="d.1">#REF!</definedName>
    <definedName name="daa" hidden="1">'[24]Ativo e Passivo'!$F$38</definedName>
    <definedName name="Dados">#REF!</definedName>
    <definedName name="Data_de_Pagamento">#REF!</definedName>
    <definedName name="Data_Pagamento" localSheetId="1">DATE(YEAR([0]!Início_do_Empréstimo),MONTH([0]!Início_do_Empréstimo)+payment_number,DAY([0]!Início_do_Empréstimo))</definedName>
    <definedName name="Data_Pagamento" localSheetId="2">DATE(YEAR(Início_do_Empréstimo),MONTH(Início_do_Empréstimo)+payment_number,DAY(Início_do_Empréstimo))</definedName>
    <definedName name="Data_Pagamento" localSheetId="3">DATE(YEAR([0]!Início_do_Empréstimo),MONTH([0]!Início_do_Empréstimo)+payment_number,DAY([0]!Início_do_Empréstimo))</definedName>
    <definedName name="Data_Pagamento">DATE(YEAR(Início_do_Empréstimo),MONTH(Início_do_Empréstimo)+payment_number,DAY(Início_do_Empréstimo))</definedName>
    <definedName name="DATA1">'[51]Produção SAP'!$A$2:$A$16</definedName>
    <definedName name="DATA2">'[51]Produção SAP'!$B$2:$B$16</definedName>
    <definedName name="DATA3">'[51]Produção SAP'!$C$2:$C$16</definedName>
    <definedName name="DATA4">'[51]Produção SAP'!$D$2:$D$16</definedName>
    <definedName name="DATA5">'[51]Produção SAP'!$E$2:$E$16</definedName>
    <definedName name="DATA6">'[51]Produção SAP'!$F$2:$F$16</definedName>
    <definedName name="DATA7">'[51]Produção SAP'!$G$2:$G$16</definedName>
    <definedName name="DATA8">'[51]Produção SAP'!$H$2:$H$16</definedName>
    <definedName name="DATA9">'[51]Produção SAP'!$I$2:$I$16</definedName>
    <definedName name="Date">'[5]Plant Operations'!$A$4:$AL$4</definedName>
    <definedName name="Datos1">[52]Sheet2!$A:$IV</definedName>
    <definedName name="Datos2">[52]Sheet1!$A:$IV</definedName>
    <definedName name="Datos3">[52]Sheet3!$A:$IV</definedName>
    <definedName name="DDD">'[53]Vazões Turb '!$S$22:$AD$29</definedName>
    <definedName name="DEBT">#N/A</definedName>
    <definedName name="DEBT_COVERAGE_RATIO">'[54]DEBT PYMTS'!$B$62:$Q$62</definedName>
    <definedName name="debt3">[6]Debt!$D$13:$AJ$232</definedName>
    <definedName name="DEBTRES">#N/A</definedName>
    <definedName name="Dep">[55]Mapa!$A$1</definedName>
    <definedName name="DepCapacity">[56]SHELL!$B$220</definedName>
    <definedName name="desp_adm">[57]Desp_adm!$A$2:$G$36</definedName>
    <definedName name="desp_ven">[58]Desp_ven!$A$3:$E$14</definedName>
    <definedName name="DETALL3">'[46]GRP501 REF '!$A$1:$K$324</definedName>
    <definedName name="deteccao">[59]Diversas!$B$2:$B$4</definedName>
    <definedName name="dev_ccc">[60]Índices!$N$12:$Q$40</definedName>
    <definedName name="dev_ccc1">[61]preferred!$N$12:$Q$40</definedName>
    <definedName name="dev_ecf">[60]Índices!$W$16:$Z$54</definedName>
    <definedName name="dev_reneg_furnas">[60]Índices!$N$7:$Q$186</definedName>
    <definedName name="dev_sd">[60]Índices!$X$13:$AA$41</definedName>
    <definedName name="dev_sd_retrati">[60]Índices!$AC$13:$AF$41</definedName>
    <definedName name="DevCost">'[5]Owners Costs'!$E$20</definedName>
    <definedName name="DevFee">'[5]Owners Costs'!$E$21</definedName>
    <definedName name="dir">[45]Parametros!$E$2:$E$3</definedName>
    <definedName name="discountrate">'[5]Finance &amp; Economic Data'!$E$9</definedName>
    <definedName name="disposicoes">[59]Diversas!$C$2:$C$5</definedName>
    <definedName name="doar">#REF!</definedName>
    <definedName name="dolar">'[62]Cashflow Forecast Port'!$C$56</definedName>
    <definedName name="dre">#REF!</definedName>
    <definedName name="e">#REF!</definedName>
    <definedName name="e.1">#REF!</definedName>
    <definedName name="EEEEE">'[63]Resumo Fatur.'!$AE$17:$AR$18</definedName>
    <definedName name="emergencial">'[28]CALC-RESUMO'!$AN$3:$AR$34</definedName>
    <definedName name="ENDTOT">'[19]END-TOT'!$A$1:$O$70</definedName>
    <definedName name="Equity_contribution">[64]DRAWDOWN!$AL$237</definedName>
    <definedName name="EquityIN">[5]Construction!$E$72</definedName>
    <definedName name="etampa">[65]PROJECOES_LAT_LAN!$A$1:$N$19</definedName>
    <definedName name="EXISTL3">'[4]P&amp;L CCI Detail'!$T$27</definedName>
    <definedName name="EXISTL4">'[4]P&amp;L CCI Detail'!$T$35</definedName>
    <definedName name="EXISTL5">'[4]P&amp;L CCI Detail'!$T$41</definedName>
    <definedName name="f">#REF!</definedName>
    <definedName name="F_BALANCE" localSheetId="1">#REF!</definedName>
    <definedName name="F_BALANCE">#REF!</definedName>
    <definedName name="f_free_cash_flow" localSheetId="1">#REF!</definedName>
    <definedName name="f_free_cash_flow">#REF!</definedName>
    <definedName name="F_INCOME" localSheetId="1">#REF!</definedName>
    <definedName name="F_INCOME">#REF!</definedName>
    <definedName name="f_ratios" localSheetId="1">#REF!</definedName>
    <definedName name="f_ratios">#REF!</definedName>
    <definedName name="f_valuation" localSheetId="1">#REF!</definedName>
    <definedName name="f_valuation">#REF!</definedName>
    <definedName name="factord">'[26]H.H-PART-2.78'!$T$1</definedName>
    <definedName name="factorn">'[26]H.H-PART-2.78'!$T$14</definedName>
    <definedName name="Fed_tax">'[34]Finance data'!$F$100</definedName>
    <definedName name="fedrate">'[66]MODEL INPUTS'!$J$16</definedName>
    <definedName name="FedTax">'[5]Finance &amp; Economic Data'!$E$112</definedName>
    <definedName name="fee">[67]Tablero!$B$20</definedName>
    <definedName name="feriados">[68]CÁLCULO!$AB$2:$AB$1468</definedName>
    <definedName name="fernanda">'[62]Cashflow Forecast Port'!$C$57</definedName>
    <definedName name="ff" hidden="1">4</definedName>
    <definedName name="finano">[69]ASS4!$B$49:$N$93</definedName>
    <definedName name="first14">#N/A</definedName>
    <definedName name="first15">#N/A</definedName>
    <definedName name="FOLHASE1">[70]contse98!$B$5:$H$46,[70]contse98!$B$49:$H$90,[70]contse98!$B$93:$H$134,[70]contse98!$B$137:$H$178,[70]contse98!$B$181:$H$222,[70]contse98!$B$225:$H$266,[70]contse98!$B$269:$H$310,[70]contse98!$B$313:$H$354</definedName>
    <definedName name="FOLHASE2">[70]contse98!$B$687:$H$728,[70]contse98!$B$357:$H$376,[70]contse98!$B$379:$H$398,[70]contse98!$B$731:$H$772</definedName>
    <definedName name="FOLHASUL">[70]contse98!$B$401:$H$442,[70]contse98!$B$445:$H$486,[70]contse98!$B$489:$H$662,[70]contse98!$B$665:$H$684,[70]contse98!$B$511:$H$552,[70]contse98!$B$555:$H$618</definedName>
    <definedName name="FORECASTPPIICLF">#N/A</definedName>
    <definedName name="FormatFile">"WEB.HEAD.889.FMT"</definedName>
    <definedName name="Formato">[71]Informe!$L$7:$AA$21</definedName>
    <definedName name="FTC_Share">'[30]#REF'!$F$16</definedName>
    <definedName name="Fuel_Price_Esc">'[30]#REF'!$G$20</definedName>
    <definedName name="Fuel_Transp_Esc">'[30]#REF'!$G$21</definedName>
    <definedName name="FuelChg">'[30]#REF'!$A$58:$IV$58</definedName>
    <definedName name="FXNTot">'[4]P&amp;L CCI Detail'!$T$208</definedName>
    <definedName name="FXTot">'[4]P&amp;L CCI Detail'!$T$172</definedName>
    <definedName name="GDPD">'[72]Finance &amp; Economic Data'!$E$5</definedName>
    <definedName name="gg" hidden="1">2</definedName>
    <definedName name="GGHHH\" hidden="1">3</definedName>
    <definedName name="grande">#REF!</definedName>
    <definedName name="_xlnm.Recorder" localSheetId="1">#REF!</definedName>
    <definedName name="_xlnm.Recorder">#REF!</definedName>
    <definedName name="GRP_102">[14]OBRA!$A$675:$K$704</definedName>
    <definedName name="GRP_110">[14]OBRA!$A$705:$K$734</definedName>
    <definedName name="GRP_111">[14]OBRA!$A$735:$K$764</definedName>
    <definedName name="GRP_112">[14]OBRA!$A$765:$K$794</definedName>
    <definedName name="GRP_123_131_132_133">[14]OBRA!$A$795:$K$824</definedName>
    <definedName name="GRP_160">[14]OBRA!$A$825:$K$854</definedName>
    <definedName name="GRP_165">[14]OBRA!$A$855:$K$884</definedName>
    <definedName name="GRP_166">[14]OBRA!$A$885:$K$914</definedName>
    <definedName name="GRP_175">[14]OBRA!$A$915:$K$944</definedName>
    <definedName name="GRP_180">[14]OBRA!$A$945:$K$974</definedName>
    <definedName name="GRP_186">[14]OBRA!$A$975:$K$1004</definedName>
    <definedName name="GRP_187">[14]OBRA!$A$1005:$K$1034</definedName>
    <definedName name="GRP_234">[14]OBRA!$A$1035:$K$1064</definedName>
    <definedName name="GRP_235">[14]OBRA!$A$1065:$K$1094</definedName>
    <definedName name="GRP_29">[14]OBRA!$A$39:$K$68</definedName>
    <definedName name="GRP_30">[14]OBRA!$A$69:$K$98</definedName>
    <definedName name="GRP_31">[14]OBRA!$A$99:$K$128</definedName>
    <definedName name="GRP_32">[14]OBRA!$A$129:$K$158</definedName>
    <definedName name="GRP_33">[14]OBRA!$A$159:$K$188</definedName>
    <definedName name="GRP_34">[14]OBRA!$A$189:$K$218</definedName>
    <definedName name="GRP_36">[14]OBRA!$A$219:$K$248</definedName>
    <definedName name="GRP_38">[14]OBRA!$A$249:$K$278</definedName>
    <definedName name="GRP_40">[14]OBRA!$A$279:$K$308</definedName>
    <definedName name="GRP_41">[14]OBRA!$A$309:$K$338</definedName>
    <definedName name="GRP_42">[14]OBRA!$A$339:$K$368</definedName>
    <definedName name="GRP_43">[14]OBRA!$A$369:$K$398</definedName>
    <definedName name="GRP_44">[14]OBRA!$A$399:$K$428</definedName>
    <definedName name="GRP_46">[14]OBRA!$A$429:$K$458</definedName>
    <definedName name="GRP_47">[14]OBRA!$A$459:$K$488</definedName>
    <definedName name="GRP_48">[14]OBRA!$A$489:$K$518</definedName>
    <definedName name="GRP_49">[14]OBRA!$A$519:$K$548</definedName>
    <definedName name="GRP_50">[14]OBRA!$A$549:$K$578</definedName>
    <definedName name="GRP_51">[14]OBRA!$A$579:$K$608</definedName>
    <definedName name="GRP_56">[14]OBRA!$A$609:$K$638</definedName>
    <definedName name="GRP_57">[14]OBRA!$A$639:$K$668</definedName>
    <definedName name="GRP_98">[14]OBRA!$A$669:$K$674</definedName>
    <definedName name="GrpAcct1" hidden="1">"1.1.6.01"</definedName>
    <definedName name="GrpAcct2" hidden="1">"1.1.6.02"</definedName>
    <definedName name="GrpLevel" hidden="1">2</definedName>
    <definedName name="Hipoteses">[16]Taxas!$I$1:$AT$6</definedName>
    <definedName name="HTML_CodePage" hidden="1">1252</definedName>
    <definedName name="HTML_Description" hidden="1">""</definedName>
    <definedName name="HTML_Email" hidden="1">"edmundo.nesi@satdist.com.br"</definedName>
    <definedName name="HTML_Header" hidden="1">"COMBUSTÍVEIS"</definedName>
    <definedName name="HTML_LastUpdate" hidden="1">"01/03/00"</definedName>
    <definedName name="HTML_LineAfter" hidden="1">FALSE()</definedName>
    <definedName name="HTML_LineBefore" hidden="1">FALSE()</definedName>
    <definedName name="HTML_Name" hidden="1">"Edmundo Nesi"</definedName>
    <definedName name="HTML_OBDlg2" hidden="1">TRUE()</definedName>
    <definedName name="HTML_OBDlg4" hidden="1">TRUE()</definedName>
    <definedName name="HTML_OS" hidden="1">0</definedName>
    <definedName name="HTML_PathFile" hidden="1">"G:\Edmundo\HTML\COMBUSTIVEIS.htm"</definedName>
    <definedName name="HTML_Title" hidden="1">"Combustíveis 01a29.02"</definedName>
    <definedName name="I5LIN">[14]OBRA!$A$64:$IV$68</definedName>
    <definedName name="IDC">[5]Summary!$F$28</definedName>
    <definedName name="IGPM">[16]Taxas!$A$1:$B$65536</definedName>
    <definedName name="Impressão_Completa">#REF!</definedName>
    <definedName name="INCOME">#N/A</definedName>
    <definedName name="INDICADORES01">'[73]pl atual'!$A$1:$A$65536</definedName>
    <definedName name="índice">[74]Índices!$A$6:$K$110</definedName>
    <definedName name="INFLATION">'[75]Major Maint'!$B$14</definedName>
    <definedName name="Início_do_Empréstimo">#REF!</definedName>
    <definedName name="initialdate">[10]Plan1!$D$8</definedName>
    <definedName name="Ins_Cost_Esc">'[30]#REF'!$G$28</definedName>
    <definedName name="Insurance">'[27]Operating Insurance'!$C$22</definedName>
    <definedName name="Int">#REF!</definedName>
    <definedName name="IntEarned">'[5]Cash Flow &amp; Coverages'!$A$19:$IV$19</definedName>
    <definedName name="InterestSen">'[30]#REF'!$A$35:$IV$35</definedName>
    <definedName name="InterestSub">'[30]#REF'!$A$49:$IV$49</definedName>
    <definedName name="Intrate">'[30]#REF'!$B$3</definedName>
    <definedName name="IQ_ACCOUNT_CHANGE" hidden="1">"c1449"</definedName>
    <definedName name="IQ_ACCOUNTS_PAY" hidden="1">"c1343"</definedName>
    <definedName name="IQ_ACCR_INT_PAY" hidden="1">"c1"</definedName>
    <definedName name="IQ_ACCR_INT_PAY_CF" hidden="1">"c2"</definedName>
    <definedName name="IQ_ACCR_INT_RECEIV" hidden="1">"c3"</definedName>
    <definedName name="IQ_ACCR_INT_RECEIV_CF" hidden="1">"c4"</definedName>
    <definedName name="IQ_ACCRUED_EXP" hidden="1">"c1341"</definedName>
    <definedName name="IQ_ACCT_RECV_10YR_ANN_GROWTH" hidden="1">"c1924"</definedName>
    <definedName name="IQ_ACCT_RECV_1YR_ANN_GROWTH" hidden="1">"c1919"</definedName>
    <definedName name="IQ_ACCT_RECV_2YR_ANN_GROWTH" hidden="1">"c1920"</definedName>
    <definedName name="IQ_ACCT_RECV_3YR_ANN_GROWTH" hidden="1">"c1921"</definedName>
    <definedName name="IQ_ACCT_RECV_5YR_ANN_GROWTH" hidden="1">"c1922"</definedName>
    <definedName name="IQ_ACCT_RECV_7YR_ANN_GROWTH" hidden="1">"c1923"</definedName>
    <definedName name="IQ_ACCUM_DEP" hidden="1">"c1340"</definedName>
    <definedName name="IQ_ACCUMULATED_PENSION_OBLIGATION" hidden="1">"c2108"</definedName>
    <definedName name="IQ_ACQ_COST_SUB" hidden="1">"c2125"</definedName>
    <definedName name="IQ_ACQ_COSTS_CAPITALIZED" hidden="1">"c5"</definedName>
    <definedName name="IQ_ACQUIRE_REAL_ESTATE_CF" hidden="1">"c6"</definedName>
    <definedName name="IQ_ACQUISITION_RE_ASSETS" hidden="1">"c1628"</definedName>
    <definedName name="IQ_AD" hidden="1">"c7"</definedName>
    <definedName name="IQ_ADD_PAID_IN" hidden="1">"c1344"</definedName>
    <definedName name="IQ_ADVERTISING_MARKETING" hidden="1">"c1566"</definedName>
    <definedName name="IQ_AE" hidden="1">"c8"</definedName>
    <definedName name="IQ_AE_BNK" hidden="1">"c9"</definedName>
    <definedName name="IQ_AE_BR" hidden="1">"c10"</definedName>
    <definedName name="IQ_AE_FIN" hidden="1">"c11"</definedName>
    <definedName name="IQ_AE_INS" hidden="1">"c12"</definedName>
    <definedName name="IQ_AE_REIT" hidden="1">"c13"</definedName>
    <definedName name="IQ_AE_UTI" hidden="1">"c14"</definedName>
    <definedName name="IQ_ALLOW_BORROW_CONST" hidden="1">"c15"</definedName>
    <definedName name="IQ_ALLOW_CONST" hidden="1">"c1342"</definedName>
    <definedName name="IQ_ALLOW_DOUBT_ACCT" hidden="1">"c2092"</definedName>
    <definedName name="IQ_ALLOW_EQUITY_CONST" hidden="1">"c16"</definedName>
    <definedName name="IQ_ALLOW_LL" hidden="1">"c17"</definedName>
    <definedName name="IQ_ALLOWANCE_10YR_ANN_GROWTH" hidden="1">"c18"</definedName>
    <definedName name="IQ_ALLOWANCE_1YR_ANN_GROWTH" hidden="1">"c19"</definedName>
    <definedName name="IQ_ALLOWANCE_2YR_ANN_GROWTH" hidden="1">"c20"</definedName>
    <definedName name="IQ_ALLOWANCE_3YR_ANN_GROWTH" hidden="1">"c21"</definedName>
    <definedName name="IQ_ALLOWANCE_5YR_ANN_GROWTH" hidden="1">"c22"</definedName>
    <definedName name="IQ_ALLOWANCE_7YR_ANN_GROWTH" hidden="1">"c23"</definedName>
    <definedName name="IQ_ALLOWANCE_CHARGE_OFFS" hidden="1">"c24"</definedName>
    <definedName name="IQ_ALLOWANCE_NON_PERF_LOANS" hidden="1">"c25"</definedName>
    <definedName name="IQ_ALLOWANCE_TOTAL_LOANS" hidden="1">"c26"</definedName>
    <definedName name="IQ_AMORTIZATION" hidden="1">"c1591"</definedName>
    <definedName name="IQ_ANNUALIZED_DIVIDEND" hidden="1">"c1579"</definedName>
    <definedName name="IQ_ANNUITY_LIAB" hidden="1">"c27"</definedName>
    <definedName name="IQ_ANNUITY_PAY" hidden="1">"c28"</definedName>
    <definedName name="IQ_ANNUITY_POLICY_EXP" hidden="1">"c29"</definedName>
    <definedName name="IQ_ANNUITY_REC" hidden="1">"c30"</definedName>
    <definedName name="IQ_ANNUITY_REV" hidden="1">"c31"</definedName>
    <definedName name="IQ_AP" hidden="1">"c32"</definedName>
    <definedName name="IQ_AP_BNK" hidden="1">"c33"</definedName>
    <definedName name="IQ_AP_BR" hidden="1">"c34"</definedName>
    <definedName name="IQ_AP_FIN" hidden="1">"c35"</definedName>
    <definedName name="IQ_AP_INS" hidden="1">"c36"</definedName>
    <definedName name="IQ_AP_REIT" hidden="1">"c37"</definedName>
    <definedName name="IQ_AP_UTI" hidden="1">"c38"</definedName>
    <definedName name="IQ_APIC" hidden="1">"c39"</definedName>
    <definedName name="IQ_AR" hidden="1">"c40"</definedName>
    <definedName name="IQ_AR_BR" hidden="1">"c41"</definedName>
    <definedName name="IQ_AR_LT" hidden="1">"c42"</definedName>
    <definedName name="IQ_AR_REIT" hidden="1">"c43"</definedName>
    <definedName name="IQ_AR_TURNS" hidden="1">"c44"</definedName>
    <definedName name="IQ_AR_UTI" hidden="1">"c45"</definedName>
    <definedName name="IQ_ARPU" hidden="1">"c2126"</definedName>
    <definedName name="IQ_ASSET_MGMT_FEE" hidden="1">"c46"</definedName>
    <definedName name="IQ_ASSET_TURNS" hidden="1">"c47"</definedName>
    <definedName name="IQ_ASSET_WRITEDOWN" hidden="1">"c48"</definedName>
    <definedName name="IQ_ASSET_WRITEDOWN_BNK" hidden="1">"c49"</definedName>
    <definedName name="IQ_ASSET_WRITEDOWN_BR" hidden="1">"c50"</definedName>
    <definedName name="IQ_ASSET_WRITEDOWN_CF" hidden="1">"c51"</definedName>
    <definedName name="IQ_ASSET_WRITEDOWN_CF_BNK" hidden="1">"c52"</definedName>
    <definedName name="IQ_ASSET_WRITEDOWN_CF_BR" hidden="1">"c53"</definedName>
    <definedName name="IQ_ASSET_WRITEDOWN_CF_FIN" hidden="1">"c54"</definedName>
    <definedName name="IQ_ASSET_WRITEDOWN_CF_INS" hidden="1">"c55"</definedName>
    <definedName name="IQ_ASSET_WRITEDOWN_CF_REIT" hidden="1">"c56"</definedName>
    <definedName name="IQ_ASSET_WRITEDOWN_CF_UTI" hidden="1">"c57"</definedName>
    <definedName name="IQ_ASSET_WRITEDOWN_FIN" hidden="1">"c58"</definedName>
    <definedName name="IQ_ASSET_WRITEDOWN_INS" hidden="1">"c59"</definedName>
    <definedName name="IQ_ASSET_WRITEDOWN_REIT" hidden="1">"c60"</definedName>
    <definedName name="IQ_ASSET_WRITEDOWN_UTI" hidden="1">"c61"</definedName>
    <definedName name="IQ_ASSETS_CAP_LEASE_DEPR" hidden="1">"c2068"</definedName>
    <definedName name="IQ_ASSETS_CAP_LEASE_GROSS" hidden="1">"c2069"</definedName>
    <definedName name="IQ_ASSETS_OPER_LEASE_DEPR" hidden="1">"c2070"</definedName>
    <definedName name="IQ_ASSETS_OPER_LEASE_GROSS" hidden="1">"c2071"</definedName>
    <definedName name="IQ_AUDITOR_NAME" hidden="1">"c1539"</definedName>
    <definedName name="IQ_AUDITOR_OPINION" hidden="1">"c1540"</definedName>
    <definedName name="IQ_AUTO_WRITTEN" hidden="1">"c62"</definedName>
    <definedName name="IQ_AVG_BANK_ASSETS" hidden="1">"c2072"</definedName>
    <definedName name="IQ_AVG_BANK_LOANS" hidden="1">"c2073"</definedName>
    <definedName name="IQ_AVG_BROKER_REC" hidden="1">"c63"</definedName>
    <definedName name="IQ_AVG_BROKER_REC_NO" hidden="1">"c64"</definedName>
    <definedName name="IQ_AVG_DAILY_VOL" hidden="1">"c65"</definedName>
    <definedName name="IQ_AVG_INT_BEAR_LIAB" hidden="1">"c66"</definedName>
    <definedName name="IQ_AVG_INT_BEAR_LIAB_10YR_ANN_GROWTH" hidden="1">"c67"</definedName>
    <definedName name="IQ_AVG_INT_BEAR_LIAB_1YR_ANN_GROWTH" hidden="1">"c68"</definedName>
    <definedName name="IQ_AVG_INT_BEAR_LIAB_2YR_ANN_GROWTH" hidden="1">"c69"</definedName>
    <definedName name="IQ_AVG_INT_BEAR_LIAB_3YR_ANN_GROWTH" hidden="1">"c70"</definedName>
    <definedName name="IQ_AVG_INT_BEAR_LIAB_5YR_ANN_GROWTH" hidden="1">"c71"</definedName>
    <definedName name="IQ_AVG_INT_BEAR_LIAB_7YR_ANN_GROWTH" hidden="1">"c72"</definedName>
    <definedName name="IQ_AVG_INT_EARN_ASSETS" hidden="1">"c73"</definedName>
    <definedName name="IQ_AVG_INT_EARN_ASSETS_10YR_ANN_GROWTH" hidden="1">"c74"</definedName>
    <definedName name="IQ_AVG_INT_EARN_ASSETS_1YR_ANN_GROWTH" hidden="1">"c75"</definedName>
    <definedName name="IQ_AVG_INT_EARN_ASSETS_2YR_ANN_GROWTH" hidden="1">"c76"</definedName>
    <definedName name="IQ_AVG_INT_EARN_ASSETS_3YR_ANN_GROWTH" hidden="1">"c77"</definedName>
    <definedName name="IQ_AVG_INT_EARN_ASSETS_5YR_ANN_GROWTH" hidden="1">"c78"</definedName>
    <definedName name="IQ_AVG_INT_EARN_ASSETS_7YR_ANN_GROWTH" hidden="1">"c79"</definedName>
    <definedName name="IQ_AVG_MKTCAP" hidden="1">"c80"</definedName>
    <definedName name="IQ_AVG_PRICE" hidden="1">"c81"</definedName>
    <definedName name="IQ_AVG_SHAREOUTSTANDING" hidden="1">"c83"</definedName>
    <definedName name="IQ_AVG_TEV" hidden="1">"c84"</definedName>
    <definedName name="IQ_AVG_VOLUME" hidden="1">"c1346"</definedName>
    <definedName name="IQ_BASIC_EPS_EXCL" hidden="1">"c85"</definedName>
    <definedName name="IQ_BASIC_EPS_INCL" hidden="1">"c86"</definedName>
    <definedName name="IQ_BASIC_NORMAL_EPS" hidden="1">"c1592"</definedName>
    <definedName name="IQ_BASIC_WEIGHT" hidden="1">"c87"</definedName>
    <definedName name="IQ_BETA" hidden="1">"c2133"</definedName>
    <definedName name="IQ_BETA_1YR" hidden="1">"c1966"</definedName>
    <definedName name="IQ_BETA_1YR_RSQ" hidden="1">"c2132"</definedName>
    <definedName name="IQ_BETA_2YR" hidden="1">"c1965"</definedName>
    <definedName name="IQ_BETA_2YR_RSQ" hidden="1">"c2131"</definedName>
    <definedName name="IQ_BETA_5YR" hidden="1">"c88"</definedName>
    <definedName name="IQ_BETA_5YR_RSQ" hidden="1">"c2130"</definedName>
    <definedName name="IQ_BIG_INT_BEAR_CD" hidden="1">"c89"</definedName>
    <definedName name="IQ_BOARD_MEMBER" hidden="1">"c96"</definedName>
    <definedName name="IQ_BOARD_MEMBER_BACKGROUND" hidden="1">"c2101"</definedName>
    <definedName name="IQ_BOARD_MEMBER_TITLE" hidden="1">"c97"</definedName>
    <definedName name="IQ_BROK_COMISSION" hidden="1">"c98"</definedName>
    <definedName name="IQ_BUILDINGS" hidden="1">"c99"</definedName>
    <definedName name="IQ_BUSINESS_DESCRIPTION" hidden="1">"c322"</definedName>
    <definedName name="IQ_BV_OVER_SHARES" hidden="1">"c1349"</definedName>
    <definedName name="IQ_BV_SHARE" hidden="1">"c100"</definedName>
    <definedName name="IQ_CAL_Q" hidden="1">"c101"</definedName>
    <definedName name="IQ_CAL_Y" hidden="1">"c102"</definedName>
    <definedName name="IQ_CAPEX" hidden="1">"c103"</definedName>
    <definedName name="IQ_CAPEX_10YR_ANN_GROWTH" hidden="1">"c104"</definedName>
    <definedName name="IQ_CAPEX_1YR_ANN_GROWTH" hidden="1">"c105"</definedName>
    <definedName name="IQ_CAPEX_2YR_ANN_GROWTH" hidden="1">"c106"</definedName>
    <definedName name="IQ_CAPEX_3YR_ANN_GROWTH" hidden="1">"c107"</definedName>
    <definedName name="IQ_CAPEX_5YR_ANN_GROWTH" hidden="1">"c108"</definedName>
    <definedName name="IQ_CAPEX_7YR_ANN_GROWTH" hidden="1">"c109"</definedName>
    <definedName name="IQ_CAPEX_BNK" hidden="1">"c110"</definedName>
    <definedName name="IQ_CAPEX_BR" hidden="1">"c111"</definedName>
    <definedName name="IQ_CAPEX_FIN" hidden="1">"c112"</definedName>
    <definedName name="IQ_CAPEX_INS" hidden="1">"c113"</definedName>
    <definedName name="IQ_CAPEX_UTI" hidden="1">"c114"</definedName>
    <definedName name="IQ_CAPITAL_LEASE" hidden="1">"c1350"</definedName>
    <definedName name="IQ_CAPITAL_LEASES" hidden="1">"c115"</definedName>
    <definedName name="IQ_CAPITALIZED_INTEREST" hidden="1">"c2076"</definedName>
    <definedName name="IQ_CASH" hidden="1">"c1458"</definedName>
    <definedName name="IQ_CASH_ACQUIRE_CF" hidden="1">"c1630"</definedName>
    <definedName name="IQ_CASH_CONVERSION" hidden="1">"c117"</definedName>
    <definedName name="IQ_CASH_DUE_BANKS" hidden="1">"c1351"</definedName>
    <definedName name="IQ_CASH_EQUIV" hidden="1">"c118"</definedName>
    <definedName name="IQ_CASH_FINAN" hidden="1">"c119"</definedName>
    <definedName name="IQ_CASH_INTEREST" hidden="1">"c120"</definedName>
    <definedName name="IQ_CASH_INVEST" hidden="1">"c121"</definedName>
    <definedName name="IQ_CASH_OPER" hidden="1">"c122"</definedName>
    <definedName name="IQ_CASH_SEGREG" hidden="1">"c123"</definedName>
    <definedName name="IQ_CASH_SHARE" hidden="1">"c1911"</definedName>
    <definedName name="IQ_CASH_ST" hidden="1">"c1355"</definedName>
    <definedName name="IQ_CASH_ST_INVEST" hidden="1">"c124"</definedName>
    <definedName name="IQ_CASH_TAXES" hidden="1">"c125"</definedName>
    <definedName name="IQ_CFO_10YR_ANN_GROWTH" hidden="1">"c126"</definedName>
    <definedName name="IQ_CFO_1YR_ANN_GROWTH" hidden="1">"c127"</definedName>
    <definedName name="IQ_CFO_2YR_ANN_GROWTH" hidden="1">"c128"</definedName>
    <definedName name="IQ_CFO_3YR_ANN_GROWTH" hidden="1">"c129"</definedName>
    <definedName name="IQ_CFO_5YR_ANN_GROWTH" hidden="1">"c130"</definedName>
    <definedName name="IQ_CFO_7YR_ANN_GROWTH" hidden="1">"c131"</definedName>
    <definedName name="IQ_CFO_CURRENT_LIAB" hidden="1">"c132"</definedName>
    <definedName name="IQ_CHANGE_AP" hidden="1">"c133"</definedName>
    <definedName name="IQ_CHANGE_AP_BNK" hidden="1">"c134"</definedName>
    <definedName name="IQ_CHANGE_AP_BR" hidden="1">"c135"</definedName>
    <definedName name="IQ_CHANGE_AP_FIN" hidden="1">"c136"</definedName>
    <definedName name="IQ_CHANGE_AP_INS" hidden="1">"c137"</definedName>
    <definedName name="IQ_CHANGE_AP_REIT" hidden="1">"c138"</definedName>
    <definedName name="IQ_CHANGE_AP_UTI" hidden="1">"c139"</definedName>
    <definedName name="IQ_CHANGE_AR" hidden="1">"c140"</definedName>
    <definedName name="IQ_CHANGE_AR_BNK" hidden="1">"c141"</definedName>
    <definedName name="IQ_CHANGE_AR_BR" hidden="1">"c142"</definedName>
    <definedName name="IQ_CHANGE_AR_FIN" hidden="1">"c143"</definedName>
    <definedName name="IQ_CHANGE_AR_INS" hidden="1">"c144"</definedName>
    <definedName name="IQ_CHANGE_AR_REIT" hidden="1">"c145"</definedName>
    <definedName name="IQ_CHANGE_AR_UTI" hidden="1">"c146"</definedName>
    <definedName name="IQ_CHANGE_DEF_TAX" hidden="1">"c147"</definedName>
    <definedName name="IQ_CHANGE_DEPOSIT_ACCT" hidden="1">"c148"</definedName>
    <definedName name="IQ_CHANGE_INC_TAX" hidden="1">"c149"</definedName>
    <definedName name="IQ_CHANGE_INS_RES_LIAB" hidden="1">"c150"</definedName>
    <definedName name="IQ_CHANGE_INVENTORY" hidden="1">"c151"</definedName>
    <definedName name="IQ_CHANGE_NET_WORKING_CAPITAL" hidden="1">"c1909"</definedName>
    <definedName name="IQ_CHANGE_OTHER_WORK_CAP" hidden="1">"c152"</definedName>
    <definedName name="IQ_CHANGE_OTHER_WORK_CAP_BNK" hidden="1">"c153"</definedName>
    <definedName name="IQ_CHANGE_OTHER_WORK_CAP_BR" hidden="1">"c154"</definedName>
    <definedName name="IQ_CHANGE_OTHER_WORK_CAP_FIN" hidden="1">"c155"</definedName>
    <definedName name="IQ_CHANGE_OTHER_WORK_CAP_INS" hidden="1">"c156"</definedName>
    <definedName name="IQ_CHANGE_OTHER_WORK_CAP_REIT" hidden="1">"c157"</definedName>
    <definedName name="IQ_CHANGE_OTHER_WORK_CAP_UTI" hidden="1">"c158"</definedName>
    <definedName name="IQ_CHANGE_TRADING_ASSETS" hidden="1">"c159"</definedName>
    <definedName name="IQ_CHANGE_UNEARN_REV" hidden="1">"c160"</definedName>
    <definedName name="IQ_CHANGE_WORK_CAP" hidden="1">"c161"</definedName>
    <definedName name="IQ_CHANGES_WORK_CAP" hidden="1">"c1357"</definedName>
    <definedName name="IQ_CHARGE_OFFS_GROSS" hidden="1">"c162"</definedName>
    <definedName name="IQ_CHARGE_OFFS_NET" hidden="1">"c163"</definedName>
    <definedName name="IQ_CHARGE_OFFS_RECOVERED" hidden="1">"c164"</definedName>
    <definedName name="IQ_CHARGE_OFFS_TOTAL_AVG_LOANS" hidden="1">"c165"</definedName>
    <definedName name="IQ_CITY" hidden="1">"c166"</definedName>
    <definedName name="IQ_CL_DUE_AFTER_FIVE" hidden="1">"c167"</definedName>
    <definedName name="IQ_CL_DUE_CY" hidden="1">"c168"</definedName>
    <definedName name="IQ_CL_DUE_CY1" hidden="1">"c169"</definedName>
    <definedName name="IQ_CL_DUE_CY2" hidden="1">"c170"</definedName>
    <definedName name="IQ_CL_DUE_CY3" hidden="1">"c171"</definedName>
    <definedName name="IQ_CL_DUE_CY4" hidden="1">"c172"</definedName>
    <definedName name="IQ_CL_DUE_NEXT_FIVE" hidden="1">"c173"</definedName>
    <definedName name="IQ_CLASSA_OUTSTANDING_BS_DATE" hidden="1">"c1971"</definedName>
    <definedName name="IQ_CLASSA_OUTSTANDING_FILING_DATE" hidden="1">"c1973"</definedName>
    <definedName name="IQ_CLOSEPRICE" hidden="1">"c174"</definedName>
    <definedName name="IQ_CLOSEPRICE_ADJ" hidden="1">"c2115"</definedName>
    <definedName name="IQ_COGS" hidden="1">"c175"</definedName>
    <definedName name="IQ_COMBINED_RATIO" hidden="1">"c176"</definedName>
    <definedName name="IQ_COMMERCIAL_DOM" hidden="1">"c177"</definedName>
    <definedName name="IQ_COMMERCIAL_FIRE_WRITTEN" hidden="1">"c178"</definedName>
    <definedName name="IQ_COMMERCIAL_MORT" hidden="1">"c179"</definedName>
    <definedName name="IQ_COMMISS_FEES" hidden="1">"c180"</definedName>
    <definedName name="IQ_COMMISSION_DEF" hidden="1">"c181"</definedName>
    <definedName name="IQ_COMMON" hidden="1">"c182"</definedName>
    <definedName name="IQ_COMMON_APIC" hidden="1">"c183"</definedName>
    <definedName name="IQ_COMMON_APIC_BNK" hidden="1">"c184"</definedName>
    <definedName name="IQ_COMMON_APIC_BR" hidden="1">"c185"</definedName>
    <definedName name="IQ_COMMON_APIC_FIN" hidden="1">"c186"</definedName>
    <definedName name="IQ_COMMON_APIC_INS" hidden="1">"c187"</definedName>
    <definedName name="IQ_COMMON_APIC_REIT" hidden="1">"c188"</definedName>
    <definedName name="IQ_COMMON_APIC_UTI" hidden="1">"c189"</definedName>
    <definedName name="IQ_COMMON_DIV_CF" hidden="1">"c190"</definedName>
    <definedName name="IQ_COMMON_EQUITY_10YR_ANN_GROWTH" hidden="1">"c191"</definedName>
    <definedName name="IQ_COMMON_EQUITY_1YR_ANN_GROWTH" hidden="1">"c192"</definedName>
    <definedName name="IQ_COMMON_EQUITY_2YR_ANN_GROWTH" hidden="1">"c193"</definedName>
    <definedName name="IQ_COMMON_EQUITY_3YR_ANN_GROWTH" hidden="1">"c194"</definedName>
    <definedName name="IQ_COMMON_EQUITY_5YR_ANN_GROWTH" hidden="1">"c195"</definedName>
    <definedName name="IQ_COMMON_EQUITY_7YR_ANN_GROWTH" hidden="1">"c196"</definedName>
    <definedName name="IQ_COMMON_ISSUED" hidden="1">"c197"</definedName>
    <definedName name="IQ_COMMON_ISSUED_BNK" hidden="1">"c198"</definedName>
    <definedName name="IQ_COMMON_ISSUED_BR" hidden="1">"c199"</definedName>
    <definedName name="IQ_COMMON_ISSUED_FIN" hidden="1">"c200"</definedName>
    <definedName name="IQ_COMMON_ISSUED_INS" hidden="1">"c201"</definedName>
    <definedName name="IQ_COMMON_ISSUED_REIT" hidden="1">"c202"</definedName>
    <definedName name="IQ_COMMON_ISSUED_UTI" hidden="1">"c203"</definedName>
    <definedName name="IQ_COMMON_PER_ADR" hidden="1">"c204"</definedName>
    <definedName name="IQ_COMMON_PREF_DIV_CF" hidden="1">"c205"</definedName>
    <definedName name="IQ_COMMON_REP" hidden="1">"c206"</definedName>
    <definedName name="IQ_COMMON_REP_BNK" hidden="1">"c207"</definedName>
    <definedName name="IQ_COMMON_REP_BR" hidden="1">"c208"</definedName>
    <definedName name="IQ_COMMON_REP_FIN" hidden="1">"c209"</definedName>
    <definedName name="IQ_COMMON_REP_INS" hidden="1">"c210"</definedName>
    <definedName name="IQ_COMMON_REP_REIT" hidden="1">"c211"</definedName>
    <definedName name="IQ_COMMON_REP_UTI" hidden="1">"c212"</definedName>
    <definedName name="IQ_COMMON_STOCK" hidden="1">"c1358"</definedName>
    <definedName name="IQ_COMP_BENEFITS" hidden="1">"c213"</definedName>
    <definedName name="IQ_COMPANY_ADDRESS" hidden="1">"c214"</definedName>
    <definedName name="IQ_COMPANY_NAME" hidden="1">"c215"</definedName>
    <definedName name="IQ_COMPANY_NAME_LONG" hidden="1">"c1585"</definedName>
    <definedName name="IQ_COMPANY_PHONE" hidden="1">"c216"</definedName>
    <definedName name="IQ_COMPANY_STATUS" hidden="1">"c2097"</definedName>
    <definedName name="IQ_COMPANY_STREET1" hidden="1">"c217"</definedName>
    <definedName name="IQ_COMPANY_STREET2" hidden="1">"c218"</definedName>
    <definedName name="IQ_COMPANY_TICKER" hidden="1">"c219"</definedName>
    <definedName name="IQ_COMPANY_TYPE" hidden="1">"c2096"</definedName>
    <definedName name="IQ_COMPANY_WEBSITE" hidden="1">"c220"</definedName>
    <definedName name="IQ_COMPANY_ZIP" hidden="1">"c221"</definedName>
    <definedName name="IQ_CONSTRUCTION_LOANS" hidden="1">"c222"</definedName>
    <definedName name="IQ_CONSUMER_LOANS" hidden="1">"c223"</definedName>
    <definedName name="IQ_COST_BORROWINGS" hidden="1">"c225"</definedName>
    <definedName name="IQ_COST_REV" hidden="1">"c226"</definedName>
    <definedName name="IQ_COST_REVENUE" hidden="1">"c1359"</definedName>
    <definedName name="IQ_COST_SAVINGS" hidden="1">"c227"</definedName>
    <definedName name="IQ_COST_SERVICE" hidden="1">"c228"</definedName>
    <definedName name="IQ_COST_TOTAL_BORROWINGS" hidden="1">"c229"</definedName>
    <definedName name="IQ_COUNTRY_NAME" hidden="1">"c230"</definedName>
    <definedName name="IQ_COVERED_POPS" hidden="1">"c2124"</definedName>
    <definedName name="IQ_CQ" hidden="1">5000</definedName>
    <definedName name="IQ_CREDIT_CARD_FEE_BNK" hidden="1">"c231"</definedName>
    <definedName name="IQ_CREDIT_CARD_FEE_FIN" hidden="1">"c1583"</definedName>
    <definedName name="IQ_CREDIT_LOSS_CF" hidden="1">"c232"</definedName>
    <definedName name="IQ_CUMULATIVE_SPLIT_FACTOR" hidden="1">"c2094"</definedName>
    <definedName name="IQ_CURR_DOMESTIC_TAXES" hidden="1">"c2074"</definedName>
    <definedName name="IQ_CURR_FOREIGN_TAXES" hidden="1">"c2075"</definedName>
    <definedName name="IQ_CURRENCY_FACTOR_BS" hidden="1">"c233"</definedName>
    <definedName name="IQ_CURRENCY_FACTOR_IS" hidden="1">"c234"</definedName>
    <definedName name="IQ_CURRENCY_GAIN" hidden="1">"c235"</definedName>
    <definedName name="IQ_CURRENCY_GAIN_BR" hidden="1">"c236"</definedName>
    <definedName name="IQ_CURRENCY_GAIN_FIN" hidden="1">"c237"</definedName>
    <definedName name="IQ_CURRENCY_GAIN_INS" hidden="1">"c238"</definedName>
    <definedName name="IQ_CURRENCY_GAIN_REIT" hidden="1">"c239"</definedName>
    <definedName name="IQ_CURRENCY_GAIN_UTI" hidden="1">"c240"</definedName>
    <definedName name="IQ_CURRENT_PORT" hidden="1">"c241"</definedName>
    <definedName name="IQ_CURRENT_PORT_BNK" hidden="1">"c242"</definedName>
    <definedName name="IQ_CURRENT_PORT_DEBT" hidden="1">"c243"</definedName>
    <definedName name="IQ_CURRENT_PORT_DEBT_BNK" hidden="1">"c244"</definedName>
    <definedName name="IQ_CURRENT_PORT_DEBT_BR" hidden="1">"c1567"</definedName>
    <definedName name="IQ_CURRENT_PORT_DEBT_FIN" hidden="1">"c1568"</definedName>
    <definedName name="IQ_CURRENT_PORT_DEBT_INS" hidden="1">"c1569"</definedName>
    <definedName name="IQ_CURRENT_PORT_DEBT_REIT" hidden="1">"c1570"</definedName>
    <definedName name="IQ_CURRENT_PORT_DEBT_UTI" hidden="1">"c1571"</definedName>
    <definedName name="IQ_CURRENT_PORT_LEASES" hidden="1">"c245"</definedName>
    <definedName name="IQ_CURRENT_RATIO" hidden="1">"c246"</definedName>
    <definedName name="IQ_CY" hidden="1">10000</definedName>
    <definedName name="IQ_DA" hidden="1">"c247"</definedName>
    <definedName name="IQ_DA_BR" hidden="1">"c248"</definedName>
    <definedName name="IQ_DA_CF" hidden="1">"c249"</definedName>
    <definedName name="IQ_DA_CF_BNK" hidden="1">"c250"</definedName>
    <definedName name="IQ_DA_CF_BR" hidden="1">"c251"</definedName>
    <definedName name="IQ_DA_CF_FIN" hidden="1">"c252"</definedName>
    <definedName name="IQ_DA_CF_INS" hidden="1">"c253"</definedName>
    <definedName name="IQ_DA_CF_REIT" hidden="1">"c254"</definedName>
    <definedName name="IQ_DA_CF_UTI" hidden="1">"c255"</definedName>
    <definedName name="IQ_DA_FIN" hidden="1">"c256"</definedName>
    <definedName name="IQ_DA_INS" hidden="1">"c257"</definedName>
    <definedName name="IQ_DA_REIT" hidden="1">"c258"</definedName>
    <definedName name="IQ_DA_SUPPL" hidden="1">"c259"</definedName>
    <definedName name="IQ_DA_SUPPL_BR" hidden="1">"c260"</definedName>
    <definedName name="IQ_DA_SUPPL_CF" hidden="1">"c261"</definedName>
    <definedName name="IQ_DA_SUPPL_CF_BNK" hidden="1">"c262"</definedName>
    <definedName name="IQ_DA_SUPPL_CF_BR" hidden="1">"c263"</definedName>
    <definedName name="IQ_DA_SUPPL_CF_FIN" hidden="1">"c264"</definedName>
    <definedName name="IQ_DA_SUPPL_CF_INS" hidden="1">"c265"</definedName>
    <definedName name="IQ_DA_SUPPL_CF_REIT" hidden="1">"c266"</definedName>
    <definedName name="IQ_DA_SUPPL_CF_UTI" hidden="1">"c267"</definedName>
    <definedName name="IQ_DA_SUPPL_FIN" hidden="1">"c268"</definedName>
    <definedName name="IQ_DA_SUPPL_INS" hidden="1">"c269"</definedName>
    <definedName name="IQ_DA_SUPPL_REIT" hidden="1">"c270"</definedName>
    <definedName name="IQ_DA_SUPPL_UTI" hidden="1">"c271"</definedName>
    <definedName name="IQ_DA_UTI" hidden="1">"c272"</definedName>
    <definedName name="IQ_DAYS_COVER_SHORT" hidden="1">"c1578"</definedName>
    <definedName name="IQ_DAYS_INVENTORY_OUT" hidden="1">"c273"</definedName>
    <definedName name="IQ_DAYS_PAY_OUTST" hidden="1">"c1362"</definedName>
    <definedName name="IQ_DAYS_PAYABLE_OUT" hidden="1">"c274"</definedName>
    <definedName name="IQ_DAYS_SALES_OUT" hidden="1">"c275"</definedName>
    <definedName name="IQ_DAYS_SALES_OUTST" hidden="1">"c1363"</definedName>
    <definedName name="IQ_DEF_ACQ_CST" hidden="1">"c1364"</definedName>
    <definedName name="IQ_DEF_AMORT" hidden="1">"c276"</definedName>
    <definedName name="IQ_DEF_AMORT_BNK" hidden="1">"c277"</definedName>
    <definedName name="IQ_DEF_AMORT_BR" hidden="1">"c278"</definedName>
    <definedName name="IQ_DEF_AMORT_FIN" hidden="1">"c279"</definedName>
    <definedName name="IQ_DEF_AMORT_INS" hidden="1">"c280"</definedName>
    <definedName name="IQ_DEF_AMORT_REIT" hidden="1">"c281"</definedName>
    <definedName name="IQ_DEF_AMORT_UTI" hidden="1">"c282"</definedName>
    <definedName name="IQ_DEF_BENEFIT_INTEREST_COST" hidden="1">"c283"</definedName>
    <definedName name="IQ_DEF_BENEFIT_OTHER_COST" hidden="1">"c284"</definedName>
    <definedName name="IQ_DEF_BENEFIT_ROA" hidden="1">"c285"</definedName>
    <definedName name="IQ_DEF_BENEFIT_SERVICE_COST" hidden="1">"c286"</definedName>
    <definedName name="IQ_DEF_BENEFIT_TOTAL_COST" hidden="1">"c287"</definedName>
    <definedName name="IQ_DEF_CHARGES_BR" hidden="1">"c288"</definedName>
    <definedName name="IQ_DEF_CHARGES_CF" hidden="1">"c289"</definedName>
    <definedName name="IQ_DEF_CHARGES_FIN" hidden="1">"c290"</definedName>
    <definedName name="IQ_DEF_CHARGES_INS" hidden="1">"c291"</definedName>
    <definedName name="IQ_DEF_CHARGES_LT" hidden="1">"c292"</definedName>
    <definedName name="IQ_DEF_CHARGES_LT_BNK" hidden="1">"c293"</definedName>
    <definedName name="IQ_DEF_CHARGES_LT_BR" hidden="1">"c294"</definedName>
    <definedName name="IQ_DEF_CHARGES_LT_FIN" hidden="1">"c295"</definedName>
    <definedName name="IQ_DEF_CHARGES_LT_INS" hidden="1">"c296"</definedName>
    <definedName name="IQ_DEF_CHARGES_LT_REIT" hidden="1">"c297"</definedName>
    <definedName name="IQ_DEF_CHARGES_LT_UTI" hidden="1">"c298"</definedName>
    <definedName name="IQ_DEF_CHARGES_REIT" hidden="1">"c299"</definedName>
    <definedName name="IQ_DEF_CONTRIBUTION_TOTAL_COST" hidden="1">"c300"</definedName>
    <definedName name="IQ_DEF_INC_TAX" hidden="1">"c1365"</definedName>
    <definedName name="IQ_DEF_POLICY_ACQ_COSTS" hidden="1">"c301"</definedName>
    <definedName name="IQ_DEF_POLICY_ACQ_COSTS_CF" hidden="1">"c302"</definedName>
    <definedName name="IQ_DEF_POLICY_AMORT" hidden="1">"c303"</definedName>
    <definedName name="IQ_DEF_TAX_ASSET_LT_BR" hidden="1">"c304"</definedName>
    <definedName name="IQ_DEF_TAX_ASSET_LT_FIN" hidden="1">"c305"</definedName>
    <definedName name="IQ_DEF_TAX_ASSET_LT_INS" hidden="1">"c306"</definedName>
    <definedName name="IQ_DEF_TAX_ASSET_LT_REIT" hidden="1">"c307"</definedName>
    <definedName name="IQ_DEF_TAX_ASSET_LT_UTI" hidden="1">"c308"</definedName>
    <definedName name="IQ_DEF_TAX_ASSETS_CURRENT" hidden="1">"c309"</definedName>
    <definedName name="IQ_DEF_TAX_ASSETS_LT" hidden="1">"c310"</definedName>
    <definedName name="IQ_DEF_TAX_ASSETS_LT_BNK" hidden="1">"c311"</definedName>
    <definedName name="IQ_DEF_TAX_LIAB_CURRENT" hidden="1">"c312"</definedName>
    <definedName name="IQ_DEF_TAX_LIAB_LT" hidden="1">"c313"</definedName>
    <definedName name="IQ_DEF_TAX_LIAB_LT_BNK" hidden="1">"c314"</definedName>
    <definedName name="IQ_DEF_TAX_LIAB_LT_BR" hidden="1">"c315"</definedName>
    <definedName name="IQ_DEF_TAX_LIAB_LT_FIN" hidden="1">"c316"</definedName>
    <definedName name="IQ_DEF_TAX_LIAB_LT_INS" hidden="1">"c317"</definedName>
    <definedName name="IQ_DEF_TAX_LIAB_LT_REIT" hidden="1">"c318"</definedName>
    <definedName name="IQ_DEF_TAX_LIAB_LT_UTI" hidden="1">"c319"</definedName>
    <definedName name="IQ_DEFERRED_DOMESTIC_TAXES" hidden="1">"c2077"</definedName>
    <definedName name="IQ_DEFERRED_FOREIGN_TAXES" hidden="1">"c2078"</definedName>
    <definedName name="IQ_DEFERRED_INC_TAX" hidden="1">"c1447"</definedName>
    <definedName name="IQ_DEFERRED_TAXES" hidden="1">"c1356"</definedName>
    <definedName name="IQ_DEMAND_DEP" hidden="1">"c320"</definedName>
    <definedName name="IQ_DEPOSITS_FIN" hidden="1">"c321"</definedName>
    <definedName name="IQ_DEPRE_AMORT" hidden="1">"c1360"</definedName>
    <definedName name="IQ_DEPRE_AMORT_SUPPL" hidden="1">"c1593"</definedName>
    <definedName name="IQ_DEPRE_DEPLE" hidden="1">"c1361"</definedName>
    <definedName name="IQ_DEPRE_SUPP" hidden="1">"c1443"</definedName>
    <definedName name="IQ_DESCRIPTION_LONG" hidden="1">"c1520"</definedName>
    <definedName name="IQ_DEVELOP_LAND" hidden="1">"c323"</definedName>
    <definedName name="IQ_DIFF_LASTCLOSE_TARGET_PRICE" hidden="1">"c1854"</definedName>
    <definedName name="IQ_DILUT_ADJUST" hidden="1">"c1621"</definedName>
    <definedName name="IQ_DILUT_EPS_EXCL" hidden="1">"c324"</definedName>
    <definedName name="IQ_DILUT_EPS_INCL" hidden="1">"c325"</definedName>
    <definedName name="IQ_DILUT_EPS_NORM" hidden="1">"c1903"</definedName>
    <definedName name="IQ_DILUT_NI" hidden="1">"c2079"</definedName>
    <definedName name="IQ_DILUT_NORMAL_EPS" hidden="1">"c1594"</definedName>
    <definedName name="IQ_DILUT_WEIGHT" hidden="1">"c326"</definedName>
    <definedName name="IQ_DISCONT_OPER" hidden="1">"c1367"</definedName>
    <definedName name="IQ_DISCOUNT_RATE_PENSION_DOMESTIC" hidden="1">"c327"</definedName>
    <definedName name="IQ_DISCOUNT_RATE_PENSION_FOREIGN" hidden="1">"c328"</definedName>
    <definedName name="IQ_DISTR_EXCESS_EARN" hidden="1">"c329"</definedName>
    <definedName name="IQ_DIV_PAYMENT_DATE" hidden="1">"c2106"</definedName>
    <definedName name="IQ_DIV_RECORD_DATE" hidden="1">"c2105"</definedName>
    <definedName name="IQ_DIV_SHARE" hidden="1">"c330"</definedName>
    <definedName name="IQ_DIVEST_CF" hidden="1">"c331"</definedName>
    <definedName name="IQ_DIVID_SHARE" hidden="1">"c1366"</definedName>
    <definedName name="IQ_DIVIDEND_YIELD" hidden="1">"c332"</definedName>
    <definedName name="IQ_DO" hidden="1">"c333"</definedName>
    <definedName name="IQ_DO_ASSETS_CURRENT" hidden="1">"c334"</definedName>
    <definedName name="IQ_DO_ASSETS_LT" hidden="1">"c335"</definedName>
    <definedName name="IQ_DO_CF" hidden="1">"c336"</definedName>
    <definedName name="IQ_DPS_10YR_ANN_GROWTH" hidden="1">"c337"</definedName>
    <definedName name="IQ_DPS_1YR_ANN_GROWTH" hidden="1">"c338"</definedName>
    <definedName name="IQ_DPS_2YR_ANN_GROWTH" hidden="1">"c339"</definedName>
    <definedName name="IQ_DPS_3YR_ANN_GROWTH" hidden="1">"c340"</definedName>
    <definedName name="IQ_DPS_5YR_ANN_GROWTH" hidden="1">"c341"</definedName>
    <definedName name="IQ_DPS_7YR_ANN_GROWTH" hidden="1">"c342"</definedName>
    <definedName name="IQ_EARNING_ASSET_YIELD" hidden="1">"c343"</definedName>
    <definedName name="IQ_EARNING_CO" hidden="1">"c344"</definedName>
    <definedName name="IQ_EARNING_CO_10YR_ANN_GROWTH" hidden="1">"c345"</definedName>
    <definedName name="IQ_EARNING_CO_1YR_ANN_GROWTH" hidden="1">"c346"</definedName>
    <definedName name="IQ_EARNING_CO_2YR_ANN_GROWTH" hidden="1">"c347"</definedName>
    <definedName name="IQ_EARNING_CO_3YR_ANN_GROWTH" hidden="1">"c348"</definedName>
    <definedName name="IQ_EARNING_CO_5YR_ANN_GROWTH" hidden="1">"c349"</definedName>
    <definedName name="IQ_EARNING_CO_7YR_ANN_GROWTH" hidden="1">"c350"</definedName>
    <definedName name="IQ_EARNING_CO_MARGIN" hidden="1">"c351"</definedName>
    <definedName name="IQ_EARNINGS_ANNOUNCE_DATE" hidden="1">"c1649"</definedName>
    <definedName name="IQ_EBIT" hidden="1">"c352"</definedName>
    <definedName name="IQ_EBIT_10YR_ANN_GROWTH" hidden="1">"c353"</definedName>
    <definedName name="IQ_EBIT_1YR_ANN_GROWTH" hidden="1">"c354"</definedName>
    <definedName name="IQ_EBIT_2YR_ANN_GROWTH" hidden="1">"c355"</definedName>
    <definedName name="IQ_EBIT_3YR_ANN_GROWTH" hidden="1">"c356"</definedName>
    <definedName name="IQ_EBIT_5YR_ANN_GROWTH" hidden="1">"c357"</definedName>
    <definedName name="IQ_EBIT_7YR_ANN_GROWTH" hidden="1">"c358"</definedName>
    <definedName name="IQ_EBIT_INT" hidden="1">"c360"</definedName>
    <definedName name="IQ_EBIT_MARGIN" hidden="1">"c359"</definedName>
    <definedName name="IQ_EBIT_OVER_IE" hidden="1">"c1369"</definedName>
    <definedName name="IQ_EBITA" hidden="1">"c1910"</definedName>
    <definedName name="IQ_EBITA_10YR_ANN_GROWTH" hidden="1">"c1954"</definedName>
    <definedName name="IQ_EBITA_1YR_ANN_GROWTH" hidden="1">"c1949"</definedName>
    <definedName name="IQ_EBITA_2YR_ANN_GROWTH" hidden="1">"c1950"</definedName>
    <definedName name="IQ_EBITA_3YR_ANN_GROWTH" hidden="1">"c1951"</definedName>
    <definedName name="IQ_EBITA_5YR_ANN_GROWTH" hidden="1">"c1952"</definedName>
    <definedName name="IQ_EBITA_7YR_ANN_GROWTH" hidden="1">"c1953"</definedName>
    <definedName name="IQ_EBITA_MARGIN" hidden="1">"c1963"</definedName>
    <definedName name="IQ_EBITDA" hidden="1">"c361"</definedName>
    <definedName name="IQ_EBITDA_10YR_ANN_GROWTH" hidden="1">"c362"</definedName>
    <definedName name="IQ_EBITDA_1YR_ANN_GROWTH" hidden="1">"c363"</definedName>
    <definedName name="IQ_EBITDA_2YR_ANN_GROWTH" hidden="1">"c364"</definedName>
    <definedName name="IQ_EBITDA_3YR_ANN_GROWTH" hidden="1">"c365"</definedName>
    <definedName name="IQ_EBITDA_5YR_ANN_GROWTH" hidden="1">"c366"</definedName>
    <definedName name="IQ_EBITDA_7YR_ANN_GROWTH" hidden="1">"c367"</definedName>
    <definedName name="IQ_EBITDA_CAPEX_INT" hidden="1">"c368"</definedName>
    <definedName name="IQ_EBITDA_CAPEX_OVER_TOTAL_IE" hidden="1">"c1370"</definedName>
    <definedName name="IQ_EBITDA_INT" hidden="1">"c373"</definedName>
    <definedName name="IQ_EBITDA_MARGIN" hidden="1">"c372"</definedName>
    <definedName name="IQ_EBITDA_OVER_TOTAL_IE" hidden="1">"c1371"</definedName>
    <definedName name="IQ_EBT" hidden="1">"c376"</definedName>
    <definedName name="IQ_EBT_BNK" hidden="1">"c377"</definedName>
    <definedName name="IQ_EBT_BR" hidden="1">"c378"</definedName>
    <definedName name="IQ_EBT_EXCL" hidden="1">"c379"</definedName>
    <definedName name="IQ_EBT_EXCL_BNK" hidden="1">"c380"</definedName>
    <definedName name="IQ_EBT_EXCL_BR" hidden="1">"c381"</definedName>
    <definedName name="IQ_EBT_EXCL_FIN" hidden="1">"c382"</definedName>
    <definedName name="IQ_EBT_EXCL_INS" hidden="1">"c383"</definedName>
    <definedName name="IQ_EBT_EXCL_MARGIN" hidden="1">"c1462"</definedName>
    <definedName name="IQ_EBT_EXCL_REIT" hidden="1">"c384"</definedName>
    <definedName name="IQ_EBT_EXCL_UTI" hidden="1">"c385"</definedName>
    <definedName name="IQ_EBT_FIN" hidden="1">"c386"</definedName>
    <definedName name="IQ_EBT_INCL_MARGIN" hidden="1">"c387"</definedName>
    <definedName name="IQ_EBT_INS" hidden="1">"c388"</definedName>
    <definedName name="IQ_EBT_REIT" hidden="1">"c389"</definedName>
    <definedName name="IQ_EBT_UTI" hidden="1">"c390"</definedName>
    <definedName name="IQ_EFFECT_SPECIAL_CHARGE" hidden="1">"c1595"</definedName>
    <definedName name="IQ_EFFECT_TAX_RATE" hidden="1">"c1899"</definedName>
    <definedName name="IQ_EFFICIENCY_RATIO" hidden="1">"c391"</definedName>
    <definedName name="IQ_EMPLOYEES" hidden="1">"c392"</definedName>
    <definedName name="IQ_ENTERPRISE_VALUE" hidden="1">"c1348"</definedName>
    <definedName name="IQ_EPS_10YR_ANN_GROWTH" hidden="1">"c393"</definedName>
    <definedName name="IQ_EPS_1YR_ANN_GROWTH" hidden="1">"c394"</definedName>
    <definedName name="IQ_EPS_2YR_ANN_GROWTH" hidden="1">"c395"</definedName>
    <definedName name="IQ_EPS_3YR_ANN_GROWTH" hidden="1">"c396"</definedName>
    <definedName name="IQ_EPS_5YR_ANN_GROWTH" hidden="1">"c397"</definedName>
    <definedName name="IQ_EPS_7YR_ANN_GROWTH" hidden="1">"c398"</definedName>
    <definedName name="IQ_EPS_EST" hidden="1">"c399"</definedName>
    <definedName name="IQ_EPS_HIGH_EST" hidden="1">"c400"</definedName>
    <definedName name="IQ_EPS_LOW_EST" hidden="1">"c401"</definedName>
    <definedName name="IQ_EPS_MEDIAN_EST" hidden="1">"c1661"</definedName>
    <definedName name="IQ_EPS_NORM" hidden="1">"c1902"</definedName>
    <definedName name="IQ_EPS_NUM_EST" hidden="1">"c402"</definedName>
    <definedName name="IQ_EPS_STDDEV_EST" hidden="1">"c403"</definedName>
    <definedName name="IQ_EQUITY_AFFIL" hidden="1">"c1451"</definedName>
    <definedName name="IQ_EQUITY_METHOD" hidden="1">"c404"</definedName>
    <definedName name="IQ_EQV_OVER_BV" hidden="1">"c1596"</definedName>
    <definedName name="IQ_EQV_OVER_LTM_PRETAX_INC" hidden="1">"c1390"</definedName>
    <definedName name="IQ_ESOP_DEBT" hidden="1">"c1597"</definedName>
    <definedName name="IQ_EST_ACT_EPS" hidden="1">"c1648"</definedName>
    <definedName name="IQ_EST_CURRENCY" hidden="1">"c2140"</definedName>
    <definedName name="IQ_EST_DATE" hidden="1">"c1634"</definedName>
    <definedName name="IQ_EST_EPS_DIFF" hidden="1">"c1864"</definedName>
    <definedName name="IQ_EST_EPS_GROWTH_1YR" hidden="1">"c1636"</definedName>
    <definedName name="IQ_EST_EPS_GROWTH_5YR" hidden="1">"c1655"</definedName>
    <definedName name="IQ_EST_EPS_GROWTH_5YR_HIGH" hidden="1">"c1657"</definedName>
    <definedName name="IQ_EST_EPS_GROWTH_5YR_LOW" hidden="1">"c1658"</definedName>
    <definedName name="IQ_EST_EPS_GROWTH_5YR_MEDIAN" hidden="1">"c1656"</definedName>
    <definedName name="IQ_EST_EPS_GROWTH_5YR_NUM" hidden="1">"c1659"</definedName>
    <definedName name="IQ_EST_EPS_GROWTH_5YR_STDDEV" hidden="1">"c1660"</definedName>
    <definedName name="IQ_EST_EPS_GROWTH_Q_1YR" hidden="1">"c1641"</definedName>
    <definedName name="IQ_EV_OVER_EMPLOYEE" hidden="1">"c1428"</definedName>
    <definedName name="IQ_EV_OVER_LTM_EBIT" hidden="1">"c1426"</definedName>
    <definedName name="IQ_EV_OVER_LTM_EBITDA" hidden="1">"c1427"</definedName>
    <definedName name="IQ_EV_OVER_LTM_REVENUE" hidden="1">"c1429"</definedName>
    <definedName name="IQ_EXCHANGE" hidden="1">"c405"</definedName>
    <definedName name="IQ_EXERCISE_PRICE" hidden="1">"c1897"</definedName>
    <definedName name="IQ_EXERCISED" hidden="1">"c406"</definedName>
    <definedName name="IQ_EXP_RETURN_PENSION_DOMESTIC" hidden="1">"c407"</definedName>
    <definedName name="IQ_EXP_RETURN_PENSION_FOREIGN" hidden="1">"c408"</definedName>
    <definedName name="IQ_EXPLORE_DRILL" hidden="1">"c409"</definedName>
    <definedName name="IQ_EXTRA_ACC_ITEMS" hidden="1">"c410"</definedName>
    <definedName name="IQ_EXTRA_ACC_ITEMS_BNK" hidden="1">"c411"</definedName>
    <definedName name="IQ_EXTRA_ACC_ITEMS_BR" hidden="1">"c412"</definedName>
    <definedName name="IQ_EXTRA_ACC_ITEMS_FIN" hidden="1">"c413"</definedName>
    <definedName name="IQ_EXTRA_ACC_ITEMS_INS" hidden="1">"c414"</definedName>
    <definedName name="IQ_EXTRA_ACC_ITEMS_REIT" hidden="1">"c415"</definedName>
    <definedName name="IQ_EXTRA_ACC_ITEMS_UTI" hidden="1">"c416"</definedName>
    <definedName name="IQ_EXTRA_ITEMS" hidden="1">"c1459"</definedName>
    <definedName name="IQ_FDIC" hidden="1">"c417"</definedName>
    <definedName name="IQ_FFO" hidden="1">"c1574"</definedName>
    <definedName name="IQ_FHLB_DEBT" hidden="1">"c423"</definedName>
    <definedName name="IQ_FHLB_DUE_CY" hidden="1">"c2080"</definedName>
    <definedName name="IQ_FHLB_DUE_CY1" hidden="1">"c2081"</definedName>
    <definedName name="IQ_FHLB_DUE_CY2" hidden="1">"c2082"</definedName>
    <definedName name="IQ_FHLB_DUE_CY3" hidden="1">"c2083"</definedName>
    <definedName name="IQ_FHLB_DUE_CY4" hidden="1">"c2084"</definedName>
    <definedName name="IQ_FHLB_DUE_NEXT_FIVE" hidden="1">"c2085"</definedName>
    <definedName name="IQ_FILING_CURRENCY" hidden="1">"c2129"</definedName>
    <definedName name="IQ_FILINGDATE_BS" hidden="1">"c424"</definedName>
    <definedName name="IQ_FILINGDATE_CF" hidden="1">"c425"</definedName>
    <definedName name="IQ_FILINGDATE_IS" hidden="1">"c426"</definedName>
    <definedName name="IQ_FIN_DIV_ASSETS_CURRENT" hidden="1">"c427"</definedName>
    <definedName name="IQ_FIN_DIV_ASSETS_LT" hidden="1">"c428"</definedName>
    <definedName name="IQ_FIN_DIV_DEBT_CURRENT" hidden="1">"c429"</definedName>
    <definedName name="IQ_FIN_DIV_DEBT_LT" hidden="1">"c430"</definedName>
    <definedName name="IQ_FIN_DIV_EXP" hidden="1">"c431"</definedName>
    <definedName name="IQ_FIN_DIV_INT_EXP" hidden="1">"c432"</definedName>
    <definedName name="IQ_FIN_DIV_LIAB_CURRENT" hidden="1">"c433"</definedName>
    <definedName name="IQ_FIN_DIV_LIAB_LT" hidden="1">"c434"</definedName>
    <definedName name="IQ_FIN_DIV_LOANS_CURRENT" hidden="1">"c435"</definedName>
    <definedName name="IQ_FIN_DIV_LOANS_LT" hidden="1">"c436"</definedName>
    <definedName name="IQ_FIN_DIV_REV" hidden="1">"c437"</definedName>
    <definedName name="IQ_FINANCING_CASH" hidden="1">"c1405"</definedName>
    <definedName name="IQ_FINANCING_CASH_SUPPL" hidden="1">"c1406"</definedName>
    <definedName name="IQ_FINISHED_INV" hidden="1">"c438"</definedName>
    <definedName name="IQ_FIRST_YEAR_LIFE" hidden="1">"c439"</definedName>
    <definedName name="IQ_FISCAL_Q" hidden="1">"c440"</definedName>
    <definedName name="IQ_FISCAL_Y" hidden="1">"c441"</definedName>
    <definedName name="IQ_FIVE_PERCENT_OWNER" hidden="1">"c442"</definedName>
    <definedName name="IQ_FIVEPERCENT_PERCENT" hidden="1">"c443"</definedName>
    <definedName name="IQ_FIVEPERCENT_SHARES" hidden="1">"c444"</definedName>
    <definedName name="IQ_FIXED_ASSET_TURNS" hidden="1">"c445"</definedName>
    <definedName name="IQ_FLOAT_PERCENT" hidden="1">"c1575"</definedName>
    <definedName name="IQ_FOREIGN_DEP_IB" hidden="1">"c446"</definedName>
    <definedName name="IQ_FOREIGN_DEP_NON_IB" hidden="1">"c447"</definedName>
    <definedName name="IQ_FOREIGN_EXCHANGE" hidden="1">"c1376"</definedName>
    <definedName name="IQ_FOREIGN_LOANS" hidden="1">"c448"</definedName>
    <definedName name="IQ_FQ" hidden="1">500</definedName>
    <definedName name="IQ_FUEL" hidden="1">"c449"</definedName>
    <definedName name="IQ_FULL_TIME" hidden="1">"c450"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X" hidden="1">"c451"</definedName>
    <definedName name="IQ_FY" hidden="1">1000</definedName>
    <definedName name="IQ_GAIN_ASSETS" hidden="1">"c452"</definedName>
    <definedName name="IQ_GAIN_ASSETS_BNK" hidden="1">"c453"</definedName>
    <definedName name="IQ_GAIN_ASSETS_BR" hidden="1">"c454"</definedName>
    <definedName name="IQ_GAIN_ASSETS_CF" hidden="1">"c455"</definedName>
    <definedName name="IQ_GAIN_ASSETS_CF_BNK" hidden="1">"c456"</definedName>
    <definedName name="IQ_GAIN_ASSETS_CF_BR" hidden="1">"c457"</definedName>
    <definedName name="IQ_GAIN_ASSETS_CF_FIN" hidden="1">"c458"</definedName>
    <definedName name="IQ_GAIN_ASSETS_CF_INS" hidden="1">"c459"</definedName>
    <definedName name="IQ_GAIN_ASSETS_CF_REIT" hidden="1">"c460"</definedName>
    <definedName name="IQ_GAIN_ASSETS_CF_UTI" hidden="1">"c461"</definedName>
    <definedName name="IQ_GAIN_ASSETS_FIN" hidden="1">"c462"</definedName>
    <definedName name="IQ_GAIN_ASSETS_INS" hidden="1">"c463"</definedName>
    <definedName name="IQ_GAIN_ASSETS_REIT" hidden="1">"c471"</definedName>
    <definedName name="IQ_GAIN_ASSETS_REV" hidden="1">"c472"</definedName>
    <definedName name="IQ_GAIN_ASSETS_REV_BNK" hidden="1">"c473"</definedName>
    <definedName name="IQ_GAIN_ASSETS_REV_BR" hidden="1">"c474"</definedName>
    <definedName name="IQ_GAIN_ASSETS_REV_FIN" hidden="1">"c475"</definedName>
    <definedName name="IQ_GAIN_ASSETS_REV_INS" hidden="1">"c476"</definedName>
    <definedName name="IQ_GAIN_ASSETS_REV_REIT" hidden="1">"c477"</definedName>
    <definedName name="IQ_GAIN_ASSETS_REV_UTI" hidden="1">"c478"</definedName>
    <definedName name="IQ_GAIN_ASSETS_UTI" hidden="1">"c479"</definedName>
    <definedName name="IQ_GAIN_INVEST" hidden="1">"c1463"</definedName>
    <definedName name="IQ_GAIN_INVEST_BNK" hidden="1">"c1582"</definedName>
    <definedName name="IQ_GAIN_INVEST_BR" hidden="1">"c1464"</definedName>
    <definedName name="IQ_GAIN_INVEST_CF" hidden="1">"c480"</definedName>
    <definedName name="IQ_GAIN_INVEST_CF_BNK" hidden="1">"c481"</definedName>
    <definedName name="IQ_GAIN_INVEST_CF_BR" hidden="1">"c482"</definedName>
    <definedName name="IQ_GAIN_INVEST_CF_FIN" hidden="1">"c483"</definedName>
    <definedName name="IQ_GAIN_INVEST_CF_INS" hidden="1">"c484"</definedName>
    <definedName name="IQ_GAIN_INVEST_CF_REIT" hidden="1">"c485"</definedName>
    <definedName name="IQ_GAIN_INVEST_CF_UTI" hidden="1">"c486"</definedName>
    <definedName name="IQ_GAIN_INVEST_FIN" hidden="1">"c1465"</definedName>
    <definedName name="IQ_GAIN_INVEST_INS" hidden="1">"c1466"</definedName>
    <definedName name="IQ_GAIN_INVEST_REIT" hidden="1">"c1467"</definedName>
    <definedName name="IQ_GAIN_INVEST_REV" hidden="1">"c494"</definedName>
    <definedName name="IQ_GAIN_INVEST_REV_BNK" hidden="1">"c495"</definedName>
    <definedName name="IQ_GAIN_INVEST_REV_BR" hidden="1">"c496"</definedName>
    <definedName name="IQ_GAIN_INVEST_REV_FIN" hidden="1">"c497"</definedName>
    <definedName name="IQ_GAIN_INVEST_REV_INS" hidden="1">"c498"</definedName>
    <definedName name="IQ_GAIN_INVEST_REV_REIT" hidden="1">"c499"</definedName>
    <definedName name="IQ_GAIN_INVEST_REV_UTI" hidden="1">"c500"</definedName>
    <definedName name="IQ_GAIN_INVEST_UTI" hidden="1">"c1468"</definedName>
    <definedName name="IQ_GAIN_LOANS_REC" hidden="1">"c501"</definedName>
    <definedName name="IQ_GAIN_LOANS_RECEIV" hidden="1">"c502"</definedName>
    <definedName name="IQ_GAIN_LOANS_RECEIV_REV_FIN" hidden="1">"c503"</definedName>
    <definedName name="IQ_GAIN_LOANS_REV" hidden="1">"c504"</definedName>
    <definedName name="IQ_GAIN_SALE_ASSETS" hidden="1">"c1377"</definedName>
    <definedName name="IQ_GOODWILL_NET" hidden="1">"c1380"</definedName>
    <definedName name="IQ_GP" hidden="1">"c511"</definedName>
    <definedName name="IQ_GP_10YR_ANN_GROWTH" hidden="1">"c512"</definedName>
    <definedName name="IQ_GP_1YR_ANN_GROWTH" hidden="1">"c513"</definedName>
    <definedName name="IQ_GP_2YR_ANN_GROWTH" hidden="1">"c514"</definedName>
    <definedName name="IQ_GP_3YR_ANN_GROWTH" hidden="1">"c515"</definedName>
    <definedName name="IQ_GP_5YR_ANN_GROWTH" hidden="1">"c516"</definedName>
    <definedName name="IQ_GP_7YR_ANN_GROWTH" hidden="1">"c517"</definedName>
    <definedName name="IQ_GPPE" hidden="1">"c518"</definedName>
    <definedName name="IQ_GROSS_DIVID" hidden="1">"c1446"</definedName>
    <definedName name="IQ_GROSS_LOANS" hidden="1">"c521"</definedName>
    <definedName name="IQ_GROSS_LOANS_10YR_ANN_GROWTH" hidden="1">"c522"</definedName>
    <definedName name="IQ_GROSS_LOANS_1YR_ANN_GROWTH" hidden="1">"c523"</definedName>
    <definedName name="IQ_GROSS_LOANS_2YR_ANN_GROWTH" hidden="1">"c524"</definedName>
    <definedName name="IQ_GROSS_LOANS_3YR_ANN_GROWTH" hidden="1">"c525"</definedName>
    <definedName name="IQ_GROSS_LOANS_5YR_ANN_GROWTH" hidden="1">"c526"</definedName>
    <definedName name="IQ_GROSS_LOANS_7YR_ANN_GROWTH" hidden="1">"c527"</definedName>
    <definedName name="IQ_GROSS_LOANS_TOTAL_DEPOSITS" hidden="1">"c528"</definedName>
    <definedName name="IQ_GROSS_MARGIN" hidden="1">"c529"</definedName>
    <definedName name="IQ_GROSS_PROFIT" hidden="1">"c1378"</definedName>
    <definedName name="IQ_GW" hidden="1">"c530"</definedName>
    <definedName name="IQ_GW_AMORT_BR" hidden="1">"c532"</definedName>
    <definedName name="IQ_GW_AMORT_FIN" hidden="1">"c540"</definedName>
    <definedName name="IQ_GW_AMORT_INS" hidden="1">"c541"</definedName>
    <definedName name="IQ_GW_AMORT_REIT" hidden="1">"c542"</definedName>
    <definedName name="IQ_GW_AMORT_UTI" hidden="1">"c543"</definedName>
    <definedName name="IQ_GW_INTAN_AMORT" hidden="1">"c1469"</definedName>
    <definedName name="IQ_GW_INTAN_AMORT_BNK" hidden="1">"c544"</definedName>
    <definedName name="IQ_GW_INTAN_AMORT_BR" hidden="1">"c1470"</definedName>
    <definedName name="IQ_GW_INTAN_AMORT_CF" hidden="1">"c1471"</definedName>
    <definedName name="IQ_GW_INTAN_AMORT_CF_BNK" hidden="1">"c1472"</definedName>
    <definedName name="IQ_GW_INTAN_AMORT_CF_BR" hidden="1">"c1473"</definedName>
    <definedName name="IQ_GW_INTAN_AMORT_CF_FIN" hidden="1">"c1474"</definedName>
    <definedName name="IQ_GW_INTAN_AMORT_CF_INS" hidden="1">"c1475"</definedName>
    <definedName name="IQ_GW_INTAN_AMORT_CF_REIT" hidden="1">"c1476"</definedName>
    <definedName name="IQ_GW_INTAN_AMORT_CF_UTI" hidden="1">"c1477"</definedName>
    <definedName name="IQ_GW_INTAN_AMORT_FIN" hidden="1">"c1478"</definedName>
    <definedName name="IQ_GW_INTAN_AMORT_INS" hidden="1">"c1479"</definedName>
    <definedName name="IQ_GW_INTAN_AMORT_REIT" hidden="1">"c1480"</definedName>
    <definedName name="IQ_GW_INTAN_AMORT_UTI" hidden="1">"c1481"</definedName>
    <definedName name="IQ_HIGHPRICE" hidden="1">"c545"</definedName>
    <definedName name="IQ_HOMEOWNERS_WRITTEN" hidden="1">"c546"</definedName>
    <definedName name="IQ_IMPAIR_OIL" hidden="1">"c547"</definedName>
    <definedName name="IQ_IMPAIRMENT_GW" hidden="1">"c548"</definedName>
    <definedName name="IQ_INC_AFTER_TAX" hidden="1">"c1598"</definedName>
    <definedName name="IQ_INC_AVAIL_EXCL" hidden="1">"c1395"</definedName>
    <definedName name="IQ_INC_AVAIL_INCL" hidden="1">"c1396"</definedName>
    <definedName name="IQ_INC_BEFORE_TAX" hidden="1">"c1375"</definedName>
    <definedName name="IQ_INC_EQUITY" hidden="1">"c549"</definedName>
    <definedName name="IQ_INC_EQUITY_BR" hidden="1">"c550"</definedName>
    <definedName name="IQ_INC_EQUITY_CF" hidden="1">"c551"</definedName>
    <definedName name="IQ_INC_EQUITY_FIN" hidden="1">"c552"</definedName>
    <definedName name="IQ_INC_EQUITY_INS" hidden="1">"c553"</definedName>
    <definedName name="IQ_INC_EQUITY_REC_BNK" hidden="1">"c554"</definedName>
    <definedName name="IQ_INC_EQUITY_REIT" hidden="1">"c555"</definedName>
    <definedName name="IQ_INC_EQUITY_REV_BNK" hidden="1">"c556"</definedName>
    <definedName name="IQ_INC_EQUITY_UTI" hidden="1">"c557"</definedName>
    <definedName name="IQ_INC_REAL_ESTATE_REC" hidden="1">"c558"</definedName>
    <definedName name="IQ_INC_REAL_ESTATE_REV" hidden="1">"c559"</definedName>
    <definedName name="IQ_INC_TAX" hidden="1">"c560"</definedName>
    <definedName name="IQ_INC_TAX_EXCL" hidden="1">"c1599"</definedName>
    <definedName name="IQ_INC_TAX_PAY_CURRENT" hidden="1">"c561"</definedName>
    <definedName name="IQ_INC_TRADE_ACT" hidden="1">"c562"</definedName>
    <definedName name="IQ_INS_ANNUITY_LIAB" hidden="1">"c563"</definedName>
    <definedName name="IQ_INS_DIV_EXP" hidden="1">"c564"</definedName>
    <definedName name="IQ_INS_DIV_REV" hidden="1">"c565"</definedName>
    <definedName name="IQ_INS_IN_FORCE" hidden="1">"c566"</definedName>
    <definedName name="IQ_INS_LIAB" hidden="1">"c567"</definedName>
    <definedName name="IQ_INS_POLICY_EXP" hidden="1">"c568"</definedName>
    <definedName name="IQ_INS_REV" hidden="1">"c569"</definedName>
    <definedName name="IQ_INS_SETTLE" hidden="1">"c570"</definedName>
    <definedName name="IQ_INS_SETTLE_BNK" hidden="1">"c571"</definedName>
    <definedName name="IQ_INS_SETTLE_BR" hidden="1">"c572"</definedName>
    <definedName name="IQ_INS_SETTLE_FIN" hidden="1">"c573"</definedName>
    <definedName name="IQ_INS_SETTLE_INS" hidden="1">"c574"</definedName>
    <definedName name="IQ_INS_SETTLE_REIT" hidden="1">"c575"</definedName>
    <definedName name="IQ_INS_SETTLE_UTI" hidden="1">"c576"</definedName>
    <definedName name="IQ_INSIDER_3MTH_BOUGHT_PCT" hidden="1">"c1534"</definedName>
    <definedName name="IQ_INSIDER_3MTH_NET_PCT" hidden="1">"c1535"</definedName>
    <definedName name="IQ_INSIDER_3MTH_SOLD_PCT" hidden="1">"c1533"</definedName>
    <definedName name="IQ_INSIDER_6MTH_BOUGHT_PCT" hidden="1">"c1537"</definedName>
    <definedName name="IQ_INSIDER_6MTH_NET_PCT" hidden="1">"c1538"</definedName>
    <definedName name="IQ_INSIDER_6MTH_SOLD_PCT" hidden="1">"c1536"</definedName>
    <definedName name="IQ_INSIDER_OVER_TOTAL" hidden="1">"c1581"</definedName>
    <definedName name="IQ_INSIDER_OWNER" hidden="1">"c577"</definedName>
    <definedName name="IQ_INSIDER_PERCENT" hidden="1">"c578"</definedName>
    <definedName name="IQ_INSIDER_SHARES" hidden="1">"c579"</definedName>
    <definedName name="IQ_INSTITUTIONAL_OVER_TOTAL" hidden="1">"c1580"</definedName>
    <definedName name="IQ_INSTITUTIONAL_OWNER" hidden="1">"c580"</definedName>
    <definedName name="IQ_INSTITUTIONAL_PERCENT" hidden="1">"c581"</definedName>
    <definedName name="IQ_INSTITUTIONAL_SHARES" hidden="1">"c582"</definedName>
    <definedName name="IQ_INSUR_RECEIV" hidden="1">"c1600"</definedName>
    <definedName name="IQ_INT_BORROW" hidden="1">"c583"</definedName>
    <definedName name="IQ_INT_DEPOSITS" hidden="1">"c584"</definedName>
    <definedName name="IQ_INT_DIV_INC" hidden="1">"c585"</definedName>
    <definedName name="IQ_INT_EXP_BR" hidden="1">"c586"</definedName>
    <definedName name="IQ_INT_EXP_COVERAGE" hidden="1">"c587"</definedName>
    <definedName name="IQ_INT_EXP_FIN" hidden="1">"c588"</definedName>
    <definedName name="IQ_INT_EXP_INS" hidden="1">"c589"</definedName>
    <definedName name="IQ_INT_EXP_LTD" hidden="1">"c2086"</definedName>
    <definedName name="IQ_INT_EXP_REIT" hidden="1">"c590"</definedName>
    <definedName name="IQ_INT_EXP_TOTAL" hidden="1">"c591"</definedName>
    <definedName name="IQ_INT_EXP_UTI" hidden="1">"c592"</definedName>
    <definedName name="IQ_INT_INC_BR" hidden="1">"c593"</definedName>
    <definedName name="IQ_INT_INC_FIN" hidden="1">"c594"</definedName>
    <definedName name="IQ_INT_INC_INVEST" hidden="1">"c595"</definedName>
    <definedName name="IQ_INT_INC_LOANS" hidden="1">"c596"</definedName>
    <definedName name="IQ_INT_INC_REIT" hidden="1">"c597"</definedName>
    <definedName name="IQ_INT_INC_TOTAL" hidden="1">"c598"</definedName>
    <definedName name="IQ_INT_INC_UTI" hidden="1">"c599"</definedName>
    <definedName name="IQ_INT_INV_INC" hidden="1">"c600"</definedName>
    <definedName name="IQ_INT_INV_INC_REIT" hidden="1">"c601"</definedName>
    <definedName name="IQ_INT_INV_INC_UTI" hidden="1">"c602"</definedName>
    <definedName name="IQ_INT_ON_BORROWING_COVERAGE" hidden="1">"c603"</definedName>
    <definedName name="IQ_INT_RATE_SPREAD" hidden="1">"c604"</definedName>
    <definedName name="IQ_INTANGIBLES_NET" hidden="1">"c1407"</definedName>
    <definedName name="IQ_INTEREST_EXP" hidden="1">"c618"</definedName>
    <definedName name="IQ_INTEREST_EXP_NET" hidden="1">"c1450"</definedName>
    <definedName name="IQ_INTEREST_EXP_NON" hidden="1">"c1383"</definedName>
    <definedName name="IQ_INTEREST_EXP_SUPPL" hidden="1">"c1460"</definedName>
    <definedName name="IQ_INTEREST_INC" hidden="1">"c1393"</definedName>
    <definedName name="IQ_INTEREST_INC_NON" hidden="1">"c1384"</definedName>
    <definedName name="IQ_INTEREST_INVEST_INC" hidden="1">"c619"</definedName>
    <definedName name="IQ_INV_10YR_ANN_GROWTH" hidden="1">"c1930"</definedName>
    <definedName name="IQ_INV_1YR_ANN_GROWTH" hidden="1">"c1925"</definedName>
    <definedName name="IQ_INV_2YR_ANN_GROWTH" hidden="1">"c1926"</definedName>
    <definedName name="IQ_INV_3YR_ANN_GROWTH" hidden="1">"c1927"</definedName>
    <definedName name="IQ_INV_5YR_ANN_GROWTH" hidden="1">"c1928"</definedName>
    <definedName name="IQ_INV_7YR_ANN_GROWTH" hidden="1">"c1929"</definedName>
    <definedName name="IQ_INV_BANKING_FEE" hidden="1">"c620"</definedName>
    <definedName name="IQ_INV_METHOD" hidden="1">"c621"</definedName>
    <definedName name="IQ_INVENTORY" hidden="1">"c622"</definedName>
    <definedName name="IQ_INVENTORY_TURNS" hidden="1">"c623"</definedName>
    <definedName name="IQ_INVENTORY_UTI" hidden="1">"c624"</definedName>
    <definedName name="IQ_INVEST_DEBT" hidden="1">"c625"</definedName>
    <definedName name="IQ_INVEST_EQUITY_PREF" hidden="1">"c626"</definedName>
    <definedName name="IQ_INVEST_FHLB" hidden="1">"c627"</definedName>
    <definedName name="IQ_INVEST_LOANS_CF" hidden="1">"c628"</definedName>
    <definedName name="IQ_INVEST_LOANS_CF_BNK" hidden="1">"c629"</definedName>
    <definedName name="IQ_INVEST_LOANS_CF_BR" hidden="1">"c630"</definedName>
    <definedName name="IQ_INVEST_LOANS_CF_FIN" hidden="1">"c631"</definedName>
    <definedName name="IQ_INVEST_LOANS_CF_INS" hidden="1">"c632"</definedName>
    <definedName name="IQ_INVEST_LOANS_CF_REIT" hidden="1">"c633"</definedName>
    <definedName name="IQ_INVEST_LOANS_CF_UTI" hidden="1">"c634"</definedName>
    <definedName name="IQ_INVEST_REAL_ESTATE" hidden="1">"c635"</definedName>
    <definedName name="IQ_INVEST_SECURITY" hidden="1">"c636"</definedName>
    <definedName name="IQ_INVEST_SECURITY_CF" hidden="1">"c637"</definedName>
    <definedName name="IQ_INVEST_SECURITY_CF_BNK" hidden="1">"c638"</definedName>
    <definedName name="IQ_INVEST_SECURITY_CF_BR" hidden="1">"c639"</definedName>
    <definedName name="IQ_INVEST_SECURITY_CF_FIN" hidden="1">"c640"</definedName>
    <definedName name="IQ_INVEST_SECURITY_CF_INS" hidden="1">"c641"</definedName>
    <definedName name="IQ_INVEST_SECURITY_CF_REIT" hidden="1">"c642"</definedName>
    <definedName name="IQ_INVEST_SECURITY_CF_UTI" hidden="1">"c643"</definedName>
    <definedName name="IQ_IPRD" hidden="1">"c644"</definedName>
    <definedName name="IQ_ISS_DEBT_NET" hidden="1">"c1391"</definedName>
    <definedName name="IQ_ISS_STOCK_NET" hidden="1">"c1601"</definedName>
    <definedName name="IQ_LAND" hidden="1">"c645"</definedName>
    <definedName name="IQ_LAST_SPLIT_DATE" hidden="1">"c2095"</definedName>
    <definedName name="IQ_LAST_SPLIT_FACTOR" hidden="1">"c2093"</definedName>
    <definedName name="IQ_LASTSALEPRICE" hidden="1">"c646"</definedName>
    <definedName name="IQ_LASTSALEPRICE_DATE" hidden="1">"c2109"</definedName>
    <definedName name="IQ_LATESTK" hidden="1">1000</definedName>
    <definedName name="IQ_LATESTQ" hidden="1">500</definedName>
    <definedName name="IQ_LEGAL_SETTLE" hidden="1">"c647"</definedName>
    <definedName name="IQ_LEGAL_SETTLE_BNK" hidden="1">"c648"</definedName>
    <definedName name="IQ_LEGAL_SETTLE_BR" hidden="1">"c649"</definedName>
    <definedName name="IQ_LEGAL_SETTLE_FIN" hidden="1">"c650"</definedName>
    <definedName name="IQ_LEGAL_SETTLE_INS" hidden="1">"c651"</definedName>
    <definedName name="IQ_LEGAL_SETTLE_REIT" hidden="1">"c652"</definedName>
    <definedName name="IQ_LEGAL_SETTLE_UTI" hidden="1">"c653"</definedName>
    <definedName name="IQ_LEVERAGE_RATIO" hidden="1">"c654"</definedName>
    <definedName name="IQ_LEVERED_FCF" hidden="1">"c1907"</definedName>
    <definedName name="IQ_LFCF_10YR_ANN_GROWTH" hidden="1">"c1942"</definedName>
    <definedName name="IQ_LFCF_1YR_ANN_GROWTH" hidden="1">"c1937"</definedName>
    <definedName name="IQ_LFCF_2YR_ANN_GROWTH" hidden="1">"c1938"</definedName>
    <definedName name="IQ_LFCF_3YR_ANN_GROWTH" hidden="1">"c1939"</definedName>
    <definedName name="IQ_LFCF_5YR_ANN_GROWTH" hidden="1">"c1940"</definedName>
    <definedName name="IQ_LFCF_7YR_ANN_GROWTH" hidden="1">"c1941"</definedName>
    <definedName name="IQ_LFCF_MARGIN" hidden="1">"c1961"</definedName>
    <definedName name="IQ_LICENSED_POPS" hidden="1">"c2123"</definedName>
    <definedName name="IQ_LIFOR" hidden="1">"c655"</definedName>
    <definedName name="IQ_LL" hidden="1">"c656"</definedName>
    <definedName name="IQ_LOAN_LEASE_RECEIV" hidden="1">"c657"</definedName>
    <definedName name="IQ_LOAN_LOSS" hidden="1">"c1386"</definedName>
    <definedName name="IQ_LOAN_SERVICE_REV" hidden="1">"c658"</definedName>
    <definedName name="IQ_LOANS_CF" hidden="1">"c659"</definedName>
    <definedName name="IQ_LOANS_CF_BNK" hidden="1">"c660"</definedName>
    <definedName name="IQ_LOANS_CF_BR" hidden="1">"c661"</definedName>
    <definedName name="IQ_LOANS_CF_FIN" hidden="1">"c662"</definedName>
    <definedName name="IQ_LOANS_CF_INS" hidden="1">"c663"</definedName>
    <definedName name="IQ_LOANS_CF_REIT" hidden="1">"c664"</definedName>
    <definedName name="IQ_LOANS_CF_UTI" hidden="1">"c665"</definedName>
    <definedName name="IQ_LOANS_FOR_SALE" hidden="1">"c666"</definedName>
    <definedName name="IQ_LOANS_PAST_DUE" hidden="1">"c667"</definedName>
    <definedName name="IQ_LOANS_RECEIV_CURRENT" hidden="1">"c668"</definedName>
    <definedName name="IQ_LOANS_RECEIV_LT" hidden="1">"c669"</definedName>
    <definedName name="IQ_LOANS_RECEIV_LT_UTI" hidden="1">"c670"</definedName>
    <definedName name="IQ_LONG_TERM_DEBT" hidden="1">"c1387"</definedName>
    <definedName name="IQ_LONG_TERM_DEBT_OVER_TOTAL_CAP" hidden="1">"c1388"</definedName>
    <definedName name="IQ_LONG_TERM_GROWTH" hidden="1">"c671"</definedName>
    <definedName name="IQ_LONG_TERM_INV" hidden="1">"c1389"</definedName>
    <definedName name="IQ_LOSS_LOSS_EXP" hidden="1">"c672"</definedName>
    <definedName name="IQ_LOWPRICE" hidden="1">"c673"</definedName>
    <definedName name="IQ_LT_DEBT" hidden="1">"c674"</definedName>
    <definedName name="IQ_LT_DEBT_BNK" hidden="1">"c675"</definedName>
    <definedName name="IQ_LT_DEBT_BR" hidden="1">"c676"</definedName>
    <definedName name="IQ_LT_DEBT_CAPITAL" hidden="1">"c677"</definedName>
    <definedName name="IQ_LT_DEBT_EQUITY" hidden="1">"c678"</definedName>
    <definedName name="IQ_LT_DEBT_FIN" hidden="1">"c679"</definedName>
    <definedName name="IQ_LT_DEBT_INS" hidden="1">"c680"</definedName>
    <definedName name="IQ_LT_DEBT_ISSUED" hidden="1">"c681"</definedName>
    <definedName name="IQ_LT_DEBT_ISSUED_BNK" hidden="1">"c682"</definedName>
    <definedName name="IQ_LT_DEBT_ISSUED_BR" hidden="1">"c683"</definedName>
    <definedName name="IQ_LT_DEBT_ISSUED_FIN" hidden="1">"c684"</definedName>
    <definedName name="IQ_LT_DEBT_ISSUED_INS" hidden="1">"c685"</definedName>
    <definedName name="IQ_LT_DEBT_ISSUED_REIT" hidden="1">"c686"</definedName>
    <definedName name="IQ_LT_DEBT_ISSUED_UTI" hidden="1">"c687"</definedName>
    <definedName name="IQ_LT_DEBT_REIT" hidden="1">"c688"</definedName>
    <definedName name="IQ_LT_DEBT_REPAID" hidden="1">"c689"</definedName>
    <definedName name="IQ_LT_DEBT_REPAID_BNK" hidden="1">"c690"</definedName>
    <definedName name="IQ_LT_DEBT_REPAID_BR" hidden="1">"c691"</definedName>
    <definedName name="IQ_LT_DEBT_REPAID_FIN" hidden="1">"c692"</definedName>
    <definedName name="IQ_LT_DEBT_REPAID_INS" hidden="1">"c693"</definedName>
    <definedName name="IQ_LT_DEBT_REPAID_REIT" hidden="1">"c694"</definedName>
    <definedName name="IQ_LT_DEBT_REPAID_UTI" hidden="1">"c695"</definedName>
    <definedName name="IQ_LT_DEBT_UTI" hidden="1">"c696"</definedName>
    <definedName name="IQ_LT_INVEST" hidden="1">"c697"</definedName>
    <definedName name="IQ_LT_INVEST_BR" hidden="1">"c698"</definedName>
    <definedName name="IQ_LT_INVEST_FIN" hidden="1">"c699"</definedName>
    <definedName name="IQ_LT_INVEST_REIT" hidden="1">"c700"</definedName>
    <definedName name="IQ_LT_INVEST_UTI" hidden="1">"c701"</definedName>
    <definedName name="IQ_LT_NOTE_RECEIV" hidden="1">"c1602"</definedName>
    <definedName name="IQ_LTD_DUE_AFTER_FIVE" hidden="1">"c704"</definedName>
    <definedName name="IQ_LTD_DUE_CY" hidden="1">"c705"</definedName>
    <definedName name="IQ_LTD_DUE_CY1" hidden="1">"c706"</definedName>
    <definedName name="IQ_LTD_DUE_CY2" hidden="1">"c707"</definedName>
    <definedName name="IQ_LTD_DUE_CY3" hidden="1">"c708"</definedName>
    <definedName name="IQ_LTD_DUE_CY4" hidden="1">"c709"</definedName>
    <definedName name="IQ_LTD_DUE_NEXT_FIVE" hidden="1">"c710"</definedName>
    <definedName name="IQ_LTM" hidden="1">2000</definedName>
    <definedName name="IQ_LTM_REVENUE_OVER_EMPLOYEES" hidden="1">"c1437"</definedName>
    <definedName name="IQ_MACHINERY" hidden="1">"c711"</definedName>
    <definedName name="IQ_MAINT_REPAIR" hidden="1">"c2087"</definedName>
    <definedName name="IQ_MARKETCAP" hidden="1">"c712"</definedName>
    <definedName name="IQ_MERGER" hidden="1">"c713"</definedName>
    <definedName name="IQ_MERGER_BNK" hidden="1">"c714"</definedName>
    <definedName name="IQ_MERGER_BR" hidden="1">"c715"</definedName>
    <definedName name="IQ_MERGER_FIN" hidden="1">"c716"</definedName>
    <definedName name="IQ_MERGER_INS" hidden="1">"c717"</definedName>
    <definedName name="IQ_MERGER_REIT" hidden="1">"c718"</definedName>
    <definedName name="IQ_MERGER_RESTRUCTURE" hidden="1">"c719"</definedName>
    <definedName name="IQ_MERGER_RESTRUCTURE_BNK" hidden="1">"c720"</definedName>
    <definedName name="IQ_MERGER_RESTRUCTURE_BR" hidden="1">"c721"</definedName>
    <definedName name="IQ_MERGER_RESTRUCTURE_FIN" hidden="1">"c722"</definedName>
    <definedName name="IQ_MERGER_RESTRUCTURE_INS" hidden="1">"c723"</definedName>
    <definedName name="IQ_MERGER_RESTRUCTURE_REIT" hidden="1">"c724"</definedName>
    <definedName name="IQ_MERGER_RESTRUCTURE_UTI" hidden="1">"c725"</definedName>
    <definedName name="IQ_MERGER_UTI" hidden="1">"c726"</definedName>
    <definedName name="IQ_MINORITY_INTEREST" hidden="1">"c727"</definedName>
    <definedName name="IQ_MINORITY_INTEREST_BNK" hidden="1">"c728"</definedName>
    <definedName name="IQ_MINORITY_INTEREST_BR" hidden="1">"c729"</definedName>
    <definedName name="IQ_MINORITY_INTEREST_CF" hidden="1">"c730"</definedName>
    <definedName name="IQ_MINORITY_INTEREST_FIN" hidden="1">"c731"</definedName>
    <definedName name="IQ_MINORITY_INTEREST_INS" hidden="1">"c732"</definedName>
    <definedName name="IQ_MINORITY_INTEREST_IS" hidden="1">"c733"</definedName>
    <definedName name="IQ_MINORITY_INTEREST_REIT" hidden="1">"c734"</definedName>
    <definedName name="IQ_MINORITY_INTEREST_TOTAL" hidden="1">"c1905"</definedName>
    <definedName name="IQ_MINORITY_INTEREST_UTI" hidden="1">"c735"</definedName>
    <definedName name="IQ_MISC_ADJUST_CF" hidden="1">"c736"</definedName>
    <definedName name="IQ_MISC_EARN_ADJ" hidden="1">"c1603"</definedName>
    <definedName name="IQ_MKTCAP_EBT_EXCL" hidden="1">"c737"</definedName>
    <definedName name="IQ_MKTCAP_EBT_EXCL_AVG" hidden="1">"c738"</definedName>
    <definedName name="IQ_MKTCAP_EBT_INCL_AVG" hidden="1">"c739"</definedName>
    <definedName name="IQ_MKTCAP_TOTAL_REV" hidden="1">"c740"</definedName>
    <definedName name="IQ_MKTCAP_TOTAL_REV_AVG" hidden="1">"c741"</definedName>
    <definedName name="IQ_MM_ACCOUNT" hidden="1">"c743"</definedName>
    <definedName name="IQ_MORT_BANK_ACT" hidden="1">"c744"</definedName>
    <definedName name="IQ_MORT_BANKING_FEE" hidden="1">"c745"</definedName>
    <definedName name="IQ_MORT_INT_INC" hidden="1">"c746"</definedName>
    <definedName name="IQ_MORT_LOANS" hidden="1">"c747"</definedName>
    <definedName name="IQ_MORT_SECURITY" hidden="1">"c748"</definedName>
    <definedName name="IQ_NET_CHANGE" hidden="1">"c749"</definedName>
    <definedName name="IQ_NET_DEBT" hidden="1">"c1584"</definedName>
    <definedName name="IQ_NET_DEBT_EBITDA" hidden="1">"c750"</definedName>
    <definedName name="IQ_NET_DEBT_ISSUED" hidden="1">"c751"</definedName>
    <definedName name="IQ_NET_DEBT_ISSUED_BNK" hidden="1">"c752"</definedName>
    <definedName name="IQ_NET_DEBT_ISSUED_BR" hidden="1">"c753"</definedName>
    <definedName name="IQ_NET_DEBT_ISSUED_FIN" hidden="1">"c754"</definedName>
    <definedName name="IQ_NET_DEBT_ISSUED_INS" hidden="1">"c755"</definedName>
    <definedName name="IQ_NET_DEBT_ISSUED_REIT" hidden="1">"c756"</definedName>
    <definedName name="IQ_NET_DEBT_ISSUED_UTI" hidden="1">"c757"</definedName>
    <definedName name="IQ_NET_INC" hidden="1">"c1394"</definedName>
    <definedName name="IQ_NET_INC_BEFORE" hidden="1">"c1368"</definedName>
    <definedName name="IQ_NET_INC_CF" hidden="1">"c1397"</definedName>
    <definedName name="IQ_NET_INC_MARGIN" hidden="1">"c1398"</definedName>
    <definedName name="IQ_NET_INT_INC_10YR_ANN_GROWTH" hidden="1">"c758"</definedName>
    <definedName name="IQ_NET_INT_INC_1YR_ANN_GROWTH" hidden="1">"c759"</definedName>
    <definedName name="IQ_NET_INT_INC_2YR_ANN_GROWTH" hidden="1">"c760"</definedName>
    <definedName name="IQ_NET_INT_INC_3YR_ANN_GROWTH" hidden="1">"c761"</definedName>
    <definedName name="IQ_NET_INT_INC_5YR_ANN_GROWTH" hidden="1">"c762"</definedName>
    <definedName name="IQ_NET_INT_INC_7YR_ANN_GROWTH" hidden="1">"c763"</definedName>
    <definedName name="IQ_NET_INT_INC_BNK" hidden="1">"c764"</definedName>
    <definedName name="IQ_NET_INT_INC_BR" hidden="1">"c765"</definedName>
    <definedName name="IQ_NET_INT_INC_FIN" hidden="1">"c766"</definedName>
    <definedName name="IQ_NET_INT_INC_TOTAL_REV" hidden="1">"c767"</definedName>
    <definedName name="IQ_NET_INT_MARGIN" hidden="1">"c768"</definedName>
    <definedName name="IQ_NET_INTEREST_EXP" hidden="1">"c769"</definedName>
    <definedName name="IQ_NET_INTEREST_EXP_REIT" hidden="1">"c770"</definedName>
    <definedName name="IQ_NET_INTEREST_EXP_UTI" hidden="1">"c771"</definedName>
    <definedName name="IQ_NET_INTEREST_INC" hidden="1">"c1392"</definedName>
    <definedName name="IQ_NET_INTEREST_INC_AFTER_LL" hidden="1">"c1604"</definedName>
    <definedName name="IQ_NET_LOANS" hidden="1">"c772"</definedName>
    <definedName name="IQ_NET_LOANS_10YR_ANN_GROWTH" hidden="1">"c773"</definedName>
    <definedName name="IQ_NET_LOANS_1YR_ANN_GROWTH" hidden="1">"c774"</definedName>
    <definedName name="IQ_NET_LOANS_2YR_ANN_GROWTH" hidden="1">"c775"</definedName>
    <definedName name="IQ_NET_LOANS_3YR_ANN_GROWTH" hidden="1">"c776"</definedName>
    <definedName name="IQ_NET_LOANS_5YR_ANN_GROWTH" hidden="1">"c777"</definedName>
    <definedName name="IQ_NET_LOANS_7YR_ANN_GROWTH" hidden="1">"c778"</definedName>
    <definedName name="IQ_NET_LOANS_TOTAL_DEPOSITS" hidden="1">"c779"</definedName>
    <definedName name="IQ_NET_RENTAL_EXP_FN" hidden="1">"c780"</definedName>
    <definedName name="IQ_NI" hidden="1">"c781"</definedName>
    <definedName name="IQ_NI_10YR_ANN_GROWTH" hidden="1">"c782"</definedName>
    <definedName name="IQ_NI_1YR_ANN_GROWTH" hidden="1">"c783"</definedName>
    <definedName name="IQ_NI_2YR_ANN_GROWTH" hidden="1">"c784"</definedName>
    <definedName name="IQ_NI_3YR_ANN_GROWTH" hidden="1">"c785"</definedName>
    <definedName name="IQ_NI_5YR_ANN_GROWTH" hidden="1">"c786"</definedName>
    <definedName name="IQ_NI_7YR_ANN_GROWTH" hidden="1">"c787"</definedName>
    <definedName name="IQ_NI_AFTER_CAPITALIZED" hidden="1">"c788"</definedName>
    <definedName name="IQ_NI_AVAIL_EXCL" hidden="1">"c789"</definedName>
    <definedName name="IQ_NI_AVAIL_EXCL_MARGIN" hidden="1">"c790"</definedName>
    <definedName name="IQ_NI_AVAIL_INCL" hidden="1">"c791"</definedName>
    <definedName name="IQ_NI_BEFORE_CAPITALIZED" hidden="1">"c792"</definedName>
    <definedName name="IQ_NI_CF" hidden="1">"c793"</definedName>
    <definedName name="IQ_NI_MARGIN" hidden="1">"c794"</definedName>
    <definedName name="IQ_NI_NORM" hidden="1">"c1901"</definedName>
    <definedName name="IQ_NI_NORM_10YR_ANN_GROWTH" hidden="1">"c1960"</definedName>
    <definedName name="IQ_NI_NORM_1YR_ANN_GROWTH" hidden="1">"c1955"</definedName>
    <definedName name="IQ_NI_NORM_2YR_ANN_GROWTH" hidden="1">"c1956"</definedName>
    <definedName name="IQ_NI_NORM_3YR_ANN_GROWTH" hidden="1">"c1957"</definedName>
    <definedName name="IQ_NI_NORM_5YR_ANN_GROWTH" hidden="1">"c1958"</definedName>
    <definedName name="IQ_NI_NORM_7YR_ANN_GROWTH" hidden="1">"c1959"</definedName>
    <definedName name="IQ_NI_NORM_MARGIN" hidden="1">"c1964"</definedName>
    <definedName name="IQ_NI_SFAS" hidden="1">"c795"</definedName>
    <definedName name="IQ_NON_ACCRUAL_LOANS" hidden="1">"c796"</definedName>
    <definedName name="IQ_NON_CASH" hidden="1">"c1399"</definedName>
    <definedName name="IQ_NON_CASH_ITEMS" hidden="1">"c797"</definedName>
    <definedName name="IQ_NON_INS_EXP" hidden="1">"c798"</definedName>
    <definedName name="IQ_NON_INS_REV" hidden="1">"c799"</definedName>
    <definedName name="IQ_NON_INT_BEAR_CD" hidden="1">"c800"</definedName>
    <definedName name="IQ_NON_INT_EXP" hidden="1">"c801"</definedName>
    <definedName name="IQ_NON_INT_INC" hidden="1">"c802"</definedName>
    <definedName name="IQ_NON_INT_INC_10YR_ANN_GROWTH" hidden="1">"c803"</definedName>
    <definedName name="IQ_NON_INT_INC_1YR_ANN_GROWTH" hidden="1">"c804"</definedName>
    <definedName name="IQ_NON_INT_INC_2YR_ANN_GROWTH" hidden="1">"c805"</definedName>
    <definedName name="IQ_NON_INT_INC_3YR_ANN_GROWTH" hidden="1">"c806"</definedName>
    <definedName name="IQ_NON_INT_INC_5YR_ANN_GROWTH" hidden="1">"c807"</definedName>
    <definedName name="IQ_NON_INT_INC_7YR_ANN_GROWTH" hidden="1">"c808"</definedName>
    <definedName name="IQ_NON_INTEREST_EXP" hidden="1">"c1400"</definedName>
    <definedName name="IQ_NON_INTEREST_INC" hidden="1">"c1401"</definedName>
    <definedName name="IQ_NON_OPER_EXP" hidden="1">"c809"</definedName>
    <definedName name="IQ_NON_OPER_INC" hidden="1">"c810"</definedName>
    <definedName name="IQ_NON_PERF_ASSETS_10YR_ANN_GROWTH" hidden="1">"c811"</definedName>
    <definedName name="IQ_NON_PERF_ASSETS_1YR_ANN_GROWTH" hidden="1">"c812"</definedName>
    <definedName name="IQ_NON_PERF_ASSETS_2YR_ANN_GROWTH" hidden="1">"c813"</definedName>
    <definedName name="IQ_NON_PERF_ASSETS_3YR_ANN_GROWTH" hidden="1">"c814"</definedName>
    <definedName name="IQ_NON_PERF_ASSETS_5YR_ANN_GROWTH" hidden="1">"c815"</definedName>
    <definedName name="IQ_NON_PERF_ASSETS_7YR_ANN_GROWTH" hidden="1">"c816"</definedName>
    <definedName name="IQ_NON_PERF_ASSETS_TOTAL_ASSETS" hidden="1">"c817"</definedName>
    <definedName name="IQ_NON_PERF_LOANS_10YR_ANN_GROWTH" hidden="1">"c818"</definedName>
    <definedName name="IQ_NON_PERF_LOANS_1YR_ANN_GROWTH" hidden="1">"c819"</definedName>
    <definedName name="IQ_NON_PERF_LOANS_2YR_ANN_GROWTH" hidden="1">"c820"</definedName>
    <definedName name="IQ_NON_PERF_LOANS_3YR_ANN_GROWTH" hidden="1">"c821"</definedName>
    <definedName name="IQ_NON_PERF_LOANS_5YR_ANN_GROWTH" hidden="1">"c822"</definedName>
    <definedName name="IQ_NON_PERF_LOANS_7YR_ANN_GROWTH" hidden="1">"c823"</definedName>
    <definedName name="IQ_NON_PERF_LOANS_TOTAL_ASSETS" hidden="1">"c824"</definedName>
    <definedName name="IQ_NON_PERF_LOANS_TOTAL_LOANS" hidden="1">"c825"</definedName>
    <definedName name="IQ_NON_PERFORMING_ASSETS" hidden="1">"c826"</definedName>
    <definedName name="IQ_NON_PERFORMING_LOANS" hidden="1">"c827"</definedName>
    <definedName name="IQ_NONUTIL_REV" hidden="1">"c2089"</definedName>
    <definedName name="IQ_NORMAL_INC_AFTER" hidden="1">"c1605"</definedName>
    <definedName name="IQ_NORMAL_INC_AVAIL" hidden="1">"c1606"</definedName>
    <definedName name="IQ_NORMAL_INC_BEFORE" hidden="1">"c1607"</definedName>
    <definedName name="IQ_NOTES_PAY" hidden="1">"c1423"</definedName>
    <definedName name="IQ_NOW_ACCOUNT" hidden="1">"c828"</definedName>
    <definedName name="IQ_NPPE" hidden="1">"c829"</definedName>
    <definedName name="IQ_NPPE_10YR_ANN_GROWTH" hidden="1">"c830"</definedName>
    <definedName name="IQ_NPPE_1YR_ANN_GROWTH" hidden="1">"c831"</definedName>
    <definedName name="IQ_NPPE_2YR_ANN_GROWTH" hidden="1">"c832"</definedName>
    <definedName name="IQ_NPPE_3YR_ANN_GROWTH" hidden="1">"c833"</definedName>
    <definedName name="IQ_NPPE_5YR_ANN_GROWTH" hidden="1">"c834"</definedName>
    <definedName name="IQ_NPPE_7YR_ANN_GROWTH" hidden="1">"c835"</definedName>
    <definedName name="IQ_NTM" hidden="1">6000</definedName>
    <definedName name="IQ_NUKE" hidden="1">"c836"</definedName>
    <definedName name="IQ_NUKE_CF" hidden="1">"c837"</definedName>
    <definedName name="IQ_NUKE_CONTR" hidden="1">"c838"</definedName>
    <definedName name="IQ_NUM_BRANCHES" hidden="1">"c2088"</definedName>
    <definedName name="IQ_NUMBER_ADRHOLDERS" hidden="1">"c1970"</definedName>
    <definedName name="IQ_NUMBER_DAYS" hidden="1">"c1904"</definedName>
    <definedName name="IQ_NUMBER_SHAREHOLDERS" hidden="1">"c1967"</definedName>
    <definedName name="IQ_NUMBER_SHAREHOLDERS_CLASSA" hidden="1">"c1968"</definedName>
    <definedName name="IQ_NUMBER_SHAREHOLDERS_OTHER" hidden="1">"c1969"</definedName>
    <definedName name="IQ_OCCUPY_EXP" hidden="1">"c839"</definedName>
    <definedName name="IQ_OG_10DISC" hidden="1">"c1998"</definedName>
    <definedName name="IQ_OG_10DISC_GAS" hidden="1">"c2018"</definedName>
    <definedName name="IQ_OG_10DISC_OIL" hidden="1">"c2008"</definedName>
    <definedName name="IQ_OG_ACQ_COST_PROVED" hidden="1">"c1975"</definedName>
    <definedName name="IQ_OG_ACQ_COST_PROVED_GAS" hidden="1">"c1987"</definedName>
    <definedName name="IQ_OG_ACQ_COST_PROVED_OIL" hidden="1">"c1981"</definedName>
    <definedName name="IQ_OG_ACQ_COST_UNPROVED" hidden="1">"c1976"</definedName>
    <definedName name="IQ_OG_ACQ_COST_UNPROVED_GAS" hidden="1">"c1988"</definedName>
    <definedName name="IQ_OG_ACQ_COST_UNPROVED_OIL" hidden="1">"c1982"</definedName>
    <definedName name="IQ_OG_CLOSE_BALANCE_GAS" hidden="1">"c2049"</definedName>
    <definedName name="IQ_OG_CLOSE_BALANCE_OIL" hidden="1">"c2037"</definedName>
    <definedName name="IQ_OG_DCF_BEFORE_TAXES" hidden="1">"c2023"</definedName>
    <definedName name="IQ_OG_DCF_BEFORE_TAXES_GAS" hidden="1">"c2025"</definedName>
    <definedName name="IQ_OG_DCF_BEFORE_TAXES_OIL" hidden="1">"c2024"</definedName>
    <definedName name="IQ_OG_DEVELOPED_RESERVES_GAS" hidden="1">"c2053"</definedName>
    <definedName name="IQ_OG_DEVELOPED_RESERVES_OIL" hidden="1">"c2054"</definedName>
    <definedName name="IQ_OG_DEVELOPMENT_COSTS" hidden="1">"c1978"</definedName>
    <definedName name="IQ_OG_DEVELOPMENT_COSTS_GAS" hidden="1">"c1990"</definedName>
    <definedName name="IQ_OG_DEVELOPMENT_COSTS_OIL" hidden="1">"c1984"</definedName>
    <definedName name="IQ_OG_EQUITY_DCF" hidden="1">"c2002"</definedName>
    <definedName name="IQ_OG_EQUITY_DCF_GAS" hidden="1">"c2022"</definedName>
    <definedName name="IQ_OG_EQUITY_DCF_OIL" hidden="1">"c2012"</definedName>
    <definedName name="IQ_OG_EQUTY_RESERVES_GAS" hidden="1">"c2050"</definedName>
    <definedName name="IQ_OG_EQUTY_RESERVES_OIL" hidden="1">"c2038"</definedName>
    <definedName name="IQ_OG_EXPLORATION_COSTS" hidden="1">"c1977"</definedName>
    <definedName name="IQ_OG_EXPLORATION_COSTS_GAS" hidden="1">"c1989"</definedName>
    <definedName name="IQ_OG_EXPLORATION_COSTS_OIL" hidden="1">"c1983"</definedName>
    <definedName name="IQ_OG_EXT_DISC_GAS" hidden="1">"c2043"</definedName>
    <definedName name="IQ_OG_EXT_DISC_OIL" hidden="1">"c2031"</definedName>
    <definedName name="IQ_OG_FUTURE_CASH_INFLOWS" hidden="1">"c1993"</definedName>
    <definedName name="IQ_OG_FUTURE_CASH_INFLOWS_GAS" hidden="1">"c2013"</definedName>
    <definedName name="IQ_OG_FUTURE_CASH_INFLOWS_OIL" hidden="1">"c2003"</definedName>
    <definedName name="IQ_OG_FUTURE_DEVELOPMENT_COSTS" hidden="1">"c1995"</definedName>
    <definedName name="IQ_OG_FUTURE_DEVELOPMENT_COSTS_GAS" hidden="1">"c2015"</definedName>
    <definedName name="IQ_OG_FUTURE_DEVELOPMENT_COSTS_OIL" hidden="1">"c2005"</definedName>
    <definedName name="IQ_OG_FUTURE_INC_TAXES" hidden="1">"c1997"</definedName>
    <definedName name="IQ_OG_FUTURE_INC_TAXES_GAS" hidden="1">"c2017"</definedName>
    <definedName name="IQ_OG_FUTURE_INC_TAXES_OIL" hidden="1">"c2007"</definedName>
    <definedName name="IQ_OG_FUTURE_PRODUCTION_COSTS" hidden="1">"c1994"</definedName>
    <definedName name="IQ_OG_FUTURE_PRODUCTION_COSTS_GAS" hidden="1">"c2014"</definedName>
    <definedName name="IQ_OG_FUTURE_PRODUCTION_COSTS_OIL" hidden="1">"c2004"</definedName>
    <definedName name="IQ_OG_GAS_PRICE_HEDGED" hidden="1">"c2056"</definedName>
    <definedName name="IQ_OG_GAS_PRICE_UNHEDGED" hidden="1">"c2058"</definedName>
    <definedName name="IQ_OG_IMPROVED_RECOVERY_GAS" hidden="1">"c2044"</definedName>
    <definedName name="IQ_OG_IMPROVED_RECOVERY_OIL" hidden="1">"c2032"</definedName>
    <definedName name="IQ_OG_NET_FUTURE_CASH_FLOWS" hidden="1">"c1996"</definedName>
    <definedName name="IQ_OG_NET_FUTURE_CASH_FLOWS_GAS" hidden="1">"c2016"</definedName>
    <definedName name="IQ_OG_NET_FUTURE_CASH_FLOWS_OIL" hidden="1">"c2006"</definedName>
    <definedName name="IQ_OG_OIL_PRICE_HEDGED" hidden="1">"c2055"</definedName>
    <definedName name="IQ_OG_OIL_PRICE_UNHEDGED" hidden="1">"c2057"</definedName>
    <definedName name="IQ_OG_OPEN_BALANCE_GAS" hidden="1">"c2041"</definedName>
    <definedName name="IQ_OG_OPEN_BALANCE_OIL" hidden="1">"c2029"</definedName>
    <definedName name="IQ_OG_OTHER_ADJ_FCF" hidden="1">"c1999"</definedName>
    <definedName name="IQ_OG_OTHER_ADJ_FCF_GAS" hidden="1">"c2019"</definedName>
    <definedName name="IQ_OG_OTHER_ADJ_FCF_OIL" hidden="1">"c2009"</definedName>
    <definedName name="IQ_OG_OTHER_ADJ_GAS" hidden="1">"c2048"</definedName>
    <definedName name="IQ_OG_OTHER_ADJ_OIL" hidden="1">"c2036"</definedName>
    <definedName name="IQ_OG_OTHER_COSTS" hidden="1">"c1979"</definedName>
    <definedName name="IQ_OG_OTHER_COSTS_GAS" hidden="1">"c1991"</definedName>
    <definedName name="IQ_OG_OTHER_COSTS_OIL" hidden="1">"c1985"</definedName>
    <definedName name="IQ_OG_PRODUCTION_GAS" hidden="1">"c2047"</definedName>
    <definedName name="IQ_OG_PRODUCTION_OIL" hidden="1">"c2035"</definedName>
    <definedName name="IQ_OG_PURCHASES_GAS" hidden="1">"c2045"</definedName>
    <definedName name="IQ_OG_PURCHASES_OIL" hidden="1">"c2033"</definedName>
    <definedName name="IQ_OG_REVISIONS_GAS" hidden="1">"c2042"</definedName>
    <definedName name="IQ_OG_REVISIONS_OIL" hidden="1">"c2030"</definedName>
    <definedName name="IQ_OG_SALES_IN_PLACE_GAS" hidden="1">"c2046"</definedName>
    <definedName name="IQ_OG_SALES_IN_PLACE_OIL" hidden="1">"c2034"</definedName>
    <definedName name="IQ_OG_STANDARDIZED_DCF" hidden="1">"c2000"</definedName>
    <definedName name="IQ_OG_STANDARDIZED_DCF_GAS" hidden="1">"c2020"</definedName>
    <definedName name="IQ_OG_STANDARDIZED_DCF_HEDGED" hidden="1">"c2001"</definedName>
    <definedName name="IQ_OG_STANDARDIZED_DCF_HEDGED_GAS" hidden="1">"c2021"</definedName>
    <definedName name="IQ_OG_STANDARDIZED_DCF_HEDGED_OIL" hidden="1">"c2011"</definedName>
    <definedName name="IQ_OG_STANDARDIZED_DCF_OIL" hidden="1">"c2010"</definedName>
    <definedName name="IQ_OG_TAXES" hidden="1">"c2026"</definedName>
    <definedName name="IQ_OG_TAXES_GAS" hidden="1">"c2028"</definedName>
    <definedName name="IQ_OG_TAXES_OIL" hidden="1">"c2027"</definedName>
    <definedName name="IQ_OG_TOTAL_COSTS" hidden="1">"c1980"</definedName>
    <definedName name="IQ_OG_TOTAL_COSTS_GAS" hidden="1">"c1992"</definedName>
    <definedName name="IQ_OG_TOTAL_COSTS_OIL" hidden="1">"c1986"</definedName>
    <definedName name="IQ_OG_TOTAL_EST_PROVED_RESERVES_GAS" hidden="1">"c2052"</definedName>
    <definedName name="IQ_OG_TOTAL_GAS_PRODUCTION" hidden="1">"c2060"</definedName>
    <definedName name="IQ_OG_TOTAL_OIL_PRODUCTON" hidden="1">"c2059"</definedName>
    <definedName name="IQ_OG_UNDEVELOPED_RESERVES_GAS" hidden="1">"c2051"</definedName>
    <definedName name="IQ_OG_UNDEVELOPED_RESERVES_OIL" hidden="1">"c2039"</definedName>
    <definedName name="IQ_OIL_IMPAIR" hidden="1">"c840"</definedName>
    <definedName name="IQ_OL_COMM_AFTER_FIVE" hidden="1">"c841"</definedName>
    <definedName name="IQ_OL_COMM_CY" hidden="1">"c842"</definedName>
    <definedName name="IQ_OL_COMM_CY1" hidden="1">"c843"</definedName>
    <definedName name="IQ_OL_COMM_CY2" hidden="1">"c844"</definedName>
    <definedName name="IQ_OL_COMM_CY3" hidden="1">"c845"</definedName>
    <definedName name="IQ_OL_COMM_CY4" hidden="1">"c846"</definedName>
    <definedName name="IQ_OL_COMM_NEXT_FIVE" hidden="1">"c847"</definedName>
    <definedName name="IQ_OPENPRICE" hidden="1">"c848"</definedName>
    <definedName name="IQ_OPER_INC" hidden="1">"c849"</definedName>
    <definedName name="IQ_OPER_INC_BR" hidden="1">"c850"</definedName>
    <definedName name="IQ_OPER_INC_FIN" hidden="1">"c851"</definedName>
    <definedName name="IQ_OPER_INC_INS" hidden="1">"c852"</definedName>
    <definedName name="IQ_OPER_INC_MARGIN" hidden="1">"c1448"</definedName>
    <definedName name="IQ_OPER_INC_REIT" hidden="1">"c853"</definedName>
    <definedName name="IQ_OPER_INC_UTI" hidden="1">"c854"</definedName>
    <definedName name="IQ_OPERATIONS_EXP" hidden="1">"c855"</definedName>
    <definedName name="IQ_OPTIONS_BEG_OS" hidden="1">"c1572"</definedName>
    <definedName name="IQ_OPTIONS_CANCELLED" hidden="1">"c856"</definedName>
    <definedName name="IQ_OPTIONS_END_OS" hidden="1">"c1573"</definedName>
    <definedName name="IQ_OPTIONS_EXERCISED" hidden="1">"c2116"</definedName>
    <definedName name="IQ_OPTIONS_ISSUED" hidden="1">"c857"</definedName>
    <definedName name="IQ_ORDER_BACKLOG" hidden="1">"c2090"</definedName>
    <definedName name="IQ_OTHER_ADJUST_GROSS_LOANS" hidden="1">"c859"</definedName>
    <definedName name="IQ_OTHER_ASSETS" hidden="1">"c860"</definedName>
    <definedName name="IQ_OTHER_ASSETS_BNK" hidden="1">"c861"</definedName>
    <definedName name="IQ_OTHER_ASSETS_BR" hidden="1">"c862"</definedName>
    <definedName name="IQ_OTHER_ASSETS_FIN" hidden="1">"c863"</definedName>
    <definedName name="IQ_OTHER_ASSETS_INS" hidden="1">"c864"</definedName>
    <definedName name="IQ_OTHER_ASSETS_REIT" hidden="1">"c865"</definedName>
    <definedName name="IQ_OTHER_ASSETS_UTI" hidden="1">"c866"</definedName>
    <definedName name="IQ_OTHER_BEARING_LIAB" hidden="1">"c1608"</definedName>
    <definedName name="IQ_OTHER_BENEFITS_OBLIGATION" hidden="1">"c867"</definedName>
    <definedName name="IQ_OTHER_CA" hidden="1">"c868"</definedName>
    <definedName name="IQ_OTHER_CA_SUPPL" hidden="1">"c869"</definedName>
    <definedName name="IQ_OTHER_CA_SUPPL_BNK" hidden="1">"c870"</definedName>
    <definedName name="IQ_OTHER_CA_SUPPL_BR" hidden="1">"c871"</definedName>
    <definedName name="IQ_OTHER_CA_SUPPL_FIN" hidden="1">"c872"</definedName>
    <definedName name="IQ_OTHER_CA_SUPPL_INS" hidden="1">"c873"</definedName>
    <definedName name="IQ_OTHER_CA_SUPPL_REIT" hidden="1">"c874"</definedName>
    <definedName name="IQ_OTHER_CA_SUPPL_UTI" hidden="1">"c875"</definedName>
    <definedName name="IQ_OTHER_CA_UTI" hidden="1">"c876"</definedName>
    <definedName name="IQ_OTHER_CL" hidden="1">"c877"</definedName>
    <definedName name="IQ_OTHER_CL_SUPPL" hidden="1">"c878"</definedName>
    <definedName name="IQ_OTHER_CL_SUPPL_BNK" hidden="1">"c879"</definedName>
    <definedName name="IQ_OTHER_CL_SUPPL_BR" hidden="1">"c880"</definedName>
    <definedName name="IQ_OTHER_CL_SUPPL_FIN" hidden="1">"c881"</definedName>
    <definedName name="IQ_OTHER_CL_SUPPL_REIT" hidden="1">"c882"</definedName>
    <definedName name="IQ_OTHER_CL_SUPPL_UTI" hidden="1">"c883"</definedName>
    <definedName name="IQ_OTHER_CL_UTI" hidden="1">"c884"</definedName>
    <definedName name="IQ_OTHER_CURRENT_ASSETS" hidden="1">"c1403"</definedName>
    <definedName name="IQ_OTHER_CURRENT_LIAB" hidden="1">"c1404"</definedName>
    <definedName name="IQ_OTHER_DEP" hidden="1">"c885"</definedName>
    <definedName name="IQ_OTHER_EARNING" hidden="1">"c1609"</definedName>
    <definedName name="IQ_OTHER_EQUITY" hidden="1">"c886"</definedName>
    <definedName name="IQ_OTHER_EQUITY_BNK" hidden="1">"c887"</definedName>
    <definedName name="IQ_OTHER_EQUITY_BR" hidden="1">"c888"</definedName>
    <definedName name="IQ_OTHER_EQUITY_FIN" hidden="1">"c889"</definedName>
    <definedName name="IQ_OTHER_EQUITY_INS" hidden="1">"c890"</definedName>
    <definedName name="IQ_OTHER_EQUITY_REIT" hidden="1">"c891"</definedName>
    <definedName name="IQ_OTHER_EQUITY_UTI" hidden="1">"c892"</definedName>
    <definedName name="IQ_OTHER_FINANCE_ACT" hidden="1">"c893"</definedName>
    <definedName name="IQ_OTHER_FINANCE_ACT_BNK" hidden="1">"c894"</definedName>
    <definedName name="IQ_OTHER_FINANCE_ACT_BR" hidden="1">"c895"</definedName>
    <definedName name="IQ_OTHER_FINANCE_ACT_FIN" hidden="1">"c896"</definedName>
    <definedName name="IQ_OTHER_FINANCE_ACT_INS" hidden="1">"c897"</definedName>
    <definedName name="IQ_OTHER_FINANCE_ACT_REIT" hidden="1">"c898"</definedName>
    <definedName name="IQ_OTHER_FINANCE_ACT_SUPPL" hidden="1">"c899"</definedName>
    <definedName name="IQ_OTHER_FINANCE_ACT_SUPPL_BNK" hidden="1">"c900"</definedName>
    <definedName name="IQ_OTHER_FINANCE_ACT_SUPPL_BR" hidden="1">"c901"</definedName>
    <definedName name="IQ_OTHER_FINANCE_ACT_SUPPL_FIN" hidden="1">"c902"</definedName>
    <definedName name="IQ_OTHER_FINANCE_ACT_SUPPL_INS" hidden="1">"c903"</definedName>
    <definedName name="IQ_OTHER_FINANCE_ACT_SUPPL_REIT" hidden="1">"c904"</definedName>
    <definedName name="IQ_OTHER_FINANCE_ACT_SUPPL_UTI" hidden="1">"c905"</definedName>
    <definedName name="IQ_OTHER_FINANCE_ACT_UTI" hidden="1">"c906"</definedName>
    <definedName name="IQ_OTHER_INTAN" hidden="1">"c907"</definedName>
    <definedName name="IQ_OTHER_INTAN_BNK" hidden="1">"c908"</definedName>
    <definedName name="IQ_OTHER_INTAN_BR" hidden="1">"c909"</definedName>
    <definedName name="IQ_OTHER_INTAN_FIN" hidden="1">"c910"</definedName>
    <definedName name="IQ_OTHER_INTAN_INS" hidden="1">"c911"</definedName>
    <definedName name="IQ_OTHER_INTAN_REIT" hidden="1">"c912"</definedName>
    <definedName name="IQ_OTHER_INTAN_UTI" hidden="1">"c913"</definedName>
    <definedName name="IQ_OTHER_INV" hidden="1">"c914"</definedName>
    <definedName name="IQ_OTHER_INVEST" hidden="1">"c915"</definedName>
    <definedName name="IQ_OTHER_INVEST_ACT" hidden="1">"c916"</definedName>
    <definedName name="IQ_OTHER_INVEST_ACT_BNK" hidden="1">"c917"</definedName>
    <definedName name="IQ_OTHER_INVEST_ACT_BR" hidden="1">"c918"</definedName>
    <definedName name="IQ_OTHER_INVEST_ACT_FIN" hidden="1">"c919"</definedName>
    <definedName name="IQ_OTHER_INVEST_ACT_INS" hidden="1">"c920"</definedName>
    <definedName name="IQ_OTHER_INVEST_ACT_REIT" hidden="1">"c921"</definedName>
    <definedName name="IQ_OTHER_INVEST_ACT_SUPPL" hidden="1">"c922"</definedName>
    <definedName name="IQ_OTHER_INVEST_ACT_SUPPL_BNK" hidden="1">"c923"</definedName>
    <definedName name="IQ_OTHER_INVEST_ACT_SUPPL_BR" hidden="1">"c924"</definedName>
    <definedName name="IQ_OTHER_INVEST_ACT_SUPPL_FIN" hidden="1">"c925"</definedName>
    <definedName name="IQ_OTHER_INVEST_ACT_SUPPL_INS" hidden="1">"c926"</definedName>
    <definedName name="IQ_OTHER_INVEST_ACT_SUPPL_REIT" hidden="1">"c927"</definedName>
    <definedName name="IQ_OTHER_INVEST_ACT_SUPPL_UTI" hidden="1">"c928"</definedName>
    <definedName name="IQ_OTHER_INVEST_ACT_UTI" hidden="1">"c929"</definedName>
    <definedName name="IQ_OTHER_INVESTING" hidden="1">"c1408"</definedName>
    <definedName name="IQ_OTHER_LIAB" hidden="1">"c930"</definedName>
    <definedName name="IQ_OTHER_LIAB_BNK" hidden="1">"c931"</definedName>
    <definedName name="IQ_OTHER_LIAB_BR" hidden="1">"c932"</definedName>
    <definedName name="IQ_OTHER_LIAB_FIN" hidden="1">"c933"</definedName>
    <definedName name="IQ_OTHER_LIAB_INS" hidden="1">"c934"</definedName>
    <definedName name="IQ_OTHER_LIAB_LT" hidden="1">"c935"</definedName>
    <definedName name="IQ_OTHER_LIAB_LT_BNK" hidden="1">"c936"</definedName>
    <definedName name="IQ_OTHER_LIAB_LT_BR" hidden="1">"c937"</definedName>
    <definedName name="IQ_OTHER_LIAB_LT_FIN" hidden="1">"c938"</definedName>
    <definedName name="IQ_OTHER_LIAB_LT_INS" hidden="1">"c939"</definedName>
    <definedName name="IQ_OTHER_LIAB_LT_REIT" hidden="1">"c940"</definedName>
    <definedName name="IQ_OTHER_LIAB_LT_UTI" hidden="1">"c941"</definedName>
    <definedName name="IQ_OTHER_LIAB_REIT" hidden="1">"c942"</definedName>
    <definedName name="IQ_OTHER_LIAB_UTI" hidden="1">"c943"</definedName>
    <definedName name="IQ_OTHER_LIAB_WRITTEN" hidden="1">"c944"</definedName>
    <definedName name="IQ_OTHER_LOANS" hidden="1">"c945"</definedName>
    <definedName name="IQ_OTHER_LONG_TERM" hidden="1">"c1409"</definedName>
    <definedName name="IQ_OTHER_LT_ASSETS" hidden="1">"c946"</definedName>
    <definedName name="IQ_OTHER_LT_ASSETS_BNK" hidden="1">"c947"</definedName>
    <definedName name="IQ_OTHER_LT_ASSETS_BR" hidden="1">"c948"</definedName>
    <definedName name="IQ_OTHER_LT_ASSETS_FIN" hidden="1">"c949"</definedName>
    <definedName name="IQ_OTHER_LT_ASSETS_INS" hidden="1">"c950"</definedName>
    <definedName name="IQ_OTHER_LT_ASSETS_REIT" hidden="1">"c951"</definedName>
    <definedName name="IQ_OTHER_LT_ASSETS_UTI" hidden="1">"c952"</definedName>
    <definedName name="IQ_OTHER_NET" hidden="1">"c1453"</definedName>
    <definedName name="IQ_OTHER_NON_INT_EXP" hidden="1">"c953"</definedName>
    <definedName name="IQ_OTHER_NON_INT_EXP_TOTAL" hidden="1">"c954"</definedName>
    <definedName name="IQ_OTHER_NON_INT_INC" hidden="1">"c955"</definedName>
    <definedName name="IQ_OTHER_NON_OPER_EXP" hidden="1">"c956"</definedName>
    <definedName name="IQ_OTHER_NON_OPER_EXP_BR" hidden="1">"c957"</definedName>
    <definedName name="IQ_OTHER_NON_OPER_EXP_FIN" hidden="1">"c958"</definedName>
    <definedName name="IQ_OTHER_NON_OPER_EXP_INS" hidden="1">"c959"</definedName>
    <definedName name="IQ_OTHER_NON_OPER_EXP_REIT" hidden="1">"c960"</definedName>
    <definedName name="IQ_OTHER_NON_OPER_EXP_SUPPL" hidden="1">"c961"</definedName>
    <definedName name="IQ_OTHER_NON_OPER_EXP_SUPPL_BR" hidden="1">"c962"</definedName>
    <definedName name="IQ_OTHER_NON_OPER_EXP_SUPPL_FIN" hidden="1">"c963"</definedName>
    <definedName name="IQ_OTHER_NON_OPER_EXP_SUPPL_INS" hidden="1">"c964"</definedName>
    <definedName name="IQ_OTHER_NON_OPER_EXP_SUPPL_REIT" hidden="1">"c965"</definedName>
    <definedName name="IQ_OTHER_NON_OPER_EXP_SUPPL_UTI" hidden="1">"c966"</definedName>
    <definedName name="IQ_OTHER_NON_OPER_EXP_UTI" hidden="1">"c967"</definedName>
    <definedName name="IQ_OTHER_OPER" hidden="1">"c982"</definedName>
    <definedName name="IQ_OTHER_OPER_ACT" hidden="1">"c983"</definedName>
    <definedName name="IQ_OTHER_OPER_ACT_BNK" hidden="1">"c984"</definedName>
    <definedName name="IQ_OTHER_OPER_ACT_BR" hidden="1">"c985"</definedName>
    <definedName name="IQ_OTHER_OPER_ACT_FIN" hidden="1">"c986"</definedName>
    <definedName name="IQ_OTHER_OPER_ACT_INS" hidden="1">"c987"</definedName>
    <definedName name="IQ_OTHER_OPER_ACT_REIT" hidden="1">"c988"</definedName>
    <definedName name="IQ_OTHER_OPER_ACT_UTI" hidden="1">"c989"</definedName>
    <definedName name="IQ_OTHER_OPER_BR" hidden="1">"c990"</definedName>
    <definedName name="IQ_OTHER_OPER_FIN" hidden="1">"c991"</definedName>
    <definedName name="IQ_OTHER_OPER_INS" hidden="1">"c992"</definedName>
    <definedName name="IQ_OTHER_OPER_REIT" hidden="1">"c993"</definedName>
    <definedName name="IQ_OTHER_OPER_SUPPL_BR" hidden="1">"c994"</definedName>
    <definedName name="IQ_OTHER_OPER_SUPPL_FIN" hidden="1">"c995"</definedName>
    <definedName name="IQ_OTHER_OPER_SUPPL_INS" hidden="1">"c996"</definedName>
    <definedName name="IQ_OTHER_OPER_SUPPL_REIT" hidden="1">"c997"</definedName>
    <definedName name="IQ_OTHER_OPER_SUPPL_UTI" hidden="1">"c998"</definedName>
    <definedName name="IQ_OTHER_OPER_TOT_BNK" hidden="1">"c999"</definedName>
    <definedName name="IQ_OTHER_OPER_TOT_BR" hidden="1">"c1000"</definedName>
    <definedName name="IQ_OTHER_OPER_TOT_FIN" hidden="1">"c1001"</definedName>
    <definedName name="IQ_OTHER_OPER_TOT_INS" hidden="1">"c1002"</definedName>
    <definedName name="IQ_OTHER_OPER_TOT_REIT" hidden="1">"c1003"</definedName>
    <definedName name="IQ_OTHER_OPER_TOT_UTI" hidden="1">"c1004"</definedName>
    <definedName name="IQ_OTHER_OPER_UTI" hidden="1">"c1005"</definedName>
    <definedName name="IQ_OTHER_OUTSTANDING_BS_DATE" hidden="1">"c1972"</definedName>
    <definedName name="IQ_OTHER_OUTSTANDING_FILING_DATE" hidden="1">"c1974"</definedName>
    <definedName name="IQ_OTHER_PC_WRITTEN" hidden="1">"c1006"</definedName>
    <definedName name="IQ_OTHER_REAL_ESTATE" hidden="1">"c1007"</definedName>
    <definedName name="IQ_OTHER_RECEIV" hidden="1">"c1008"</definedName>
    <definedName name="IQ_OTHER_RECEIV_INS" hidden="1">"c1009"</definedName>
    <definedName name="IQ_OTHER_REV" hidden="1">"c1010"</definedName>
    <definedName name="IQ_OTHER_REV_BR" hidden="1">"c1011"</definedName>
    <definedName name="IQ_OTHER_REV_FIN" hidden="1">"c1012"</definedName>
    <definedName name="IQ_OTHER_REV_INS" hidden="1">"c1013"</definedName>
    <definedName name="IQ_OTHER_REV_REIT" hidden="1">"c1014"</definedName>
    <definedName name="IQ_OTHER_REV_SUPPL" hidden="1">"c1015"</definedName>
    <definedName name="IQ_OTHER_REV_SUPPL_BR" hidden="1">"c1016"</definedName>
    <definedName name="IQ_OTHER_REV_SUPPL_FIN" hidden="1">"c1017"</definedName>
    <definedName name="IQ_OTHER_REV_SUPPL_INS" hidden="1">"c1018"</definedName>
    <definedName name="IQ_OTHER_REV_SUPPL_REIT" hidden="1">"c1019"</definedName>
    <definedName name="IQ_OTHER_REV_SUPPL_UTI" hidden="1">"c1020"</definedName>
    <definedName name="IQ_OTHER_REV_UTI" hidden="1">"c1021"</definedName>
    <definedName name="IQ_OTHER_REVENUE" hidden="1">"c1410"</definedName>
    <definedName name="IQ_OTHER_UNUSUAL" hidden="1">"c1488"</definedName>
    <definedName name="IQ_OTHER_UNUSUAL_BNK" hidden="1">"c1560"</definedName>
    <definedName name="IQ_OTHER_UNUSUAL_BR" hidden="1">"c1561"</definedName>
    <definedName name="IQ_OTHER_UNUSUAL_FIN" hidden="1">"c1562"</definedName>
    <definedName name="IQ_OTHER_UNUSUAL_INS" hidden="1">"c1563"</definedName>
    <definedName name="IQ_OTHER_UNUSUAL_REIT" hidden="1">"c1564"</definedName>
    <definedName name="IQ_OTHER_UNUSUAL_SUPPL" hidden="1">"c1494"</definedName>
    <definedName name="IQ_OTHER_UNUSUAL_SUPPL_BNK" hidden="1">"c1495"</definedName>
    <definedName name="IQ_OTHER_UNUSUAL_SUPPL_BR" hidden="1">"c1496"</definedName>
    <definedName name="IQ_OTHER_UNUSUAL_SUPPL_FIN" hidden="1">"c1497"</definedName>
    <definedName name="IQ_OTHER_UNUSUAL_SUPPL_INS" hidden="1">"c1498"</definedName>
    <definedName name="IQ_OTHER_UNUSUAL_SUPPL_REIT" hidden="1">"c1499"</definedName>
    <definedName name="IQ_OTHER_UNUSUAL_SUPPL_UTI" hidden="1">"c1500"</definedName>
    <definedName name="IQ_OTHER_UNUSUAL_UTI" hidden="1">"c1565"</definedName>
    <definedName name="IQ_OUTSTANDING_BS_DATE" hidden="1">"c2128"</definedName>
    <definedName name="IQ_OUTSTANDING_FILING_DATE" hidden="1">"c2127"</definedName>
    <definedName name="IQ_PART_TIME" hidden="1">"c1024"</definedName>
    <definedName name="IQ_PAY_ACCRUED" hidden="1">"c1457"</definedName>
    <definedName name="IQ_PAYOUT_RATIO" hidden="1">"c1900"</definedName>
    <definedName name="IQ_PBV" hidden="1">"c1025"</definedName>
    <definedName name="IQ_PBV_AVG" hidden="1">"c1026"</definedName>
    <definedName name="IQ_PC_WRITTEN" hidden="1">"c1027"</definedName>
    <definedName name="IQ_PE_EXCL" hidden="1">"c1028"</definedName>
    <definedName name="IQ_PE_EXCL_AVG" hidden="1">"c1029"</definedName>
    <definedName name="IQ_PE_EXCL_FWD" hidden="1">"c1030"</definedName>
    <definedName name="IQ_PE_RATIO" hidden="1">"c1610"</definedName>
    <definedName name="IQ_PENSION" hidden="1">"c1031"</definedName>
    <definedName name="IQ_PERIODDATE" hidden="1">"c1414"</definedName>
    <definedName name="IQ_PERIODDATE_BS" hidden="1">"c1032"</definedName>
    <definedName name="IQ_PERIODDATE_CF" hidden="1">"c1033"</definedName>
    <definedName name="IQ_PERIODDATE_IS" hidden="1">"c1034"</definedName>
    <definedName name="IQ_PERIODLENGTH_CF" hidden="1">"c1502"</definedName>
    <definedName name="IQ_PERIODLENGTH_IS" hidden="1">"c1503"</definedName>
    <definedName name="IQ_PERTYPE" hidden="1">"c1611"</definedName>
    <definedName name="IQ_PLL" hidden="1">"c2114"</definedName>
    <definedName name="IQ_POLICY_BENEFITS" hidden="1">"c1036"</definedName>
    <definedName name="IQ_POLICY_COST" hidden="1">"c1037"</definedName>
    <definedName name="IQ_POLICY_LIAB" hidden="1">"c1612"</definedName>
    <definedName name="IQ_POLICY_LOANS" hidden="1">"c1038"</definedName>
    <definedName name="IQ_POST_RETIRE_EXP" hidden="1">"c1039"</definedName>
    <definedName name="IQ_POSTPAID_CHURN" hidden="1">"c2121"</definedName>
    <definedName name="IQ_POSTPAID_SUBS" hidden="1">"c2118"</definedName>
    <definedName name="IQ_PRE_OPEN_COST" hidden="1">"c1040"</definedName>
    <definedName name="IQ_PREF_CONVERT" hidden="1">"c1041"</definedName>
    <definedName name="IQ_PREF_DIV_CF" hidden="1">"c1042"</definedName>
    <definedName name="IQ_PREF_DIV_OTHER" hidden="1">"c1043"</definedName>
    <definedName name="IQ_PREF_DIVID" hidden="1">"c1461"</definedName>
    <definedName name="IQ_PREF_EQUITY" hidden="1">"c1044"</definedName>
    <definedName name="IQ_PREF_ISSUED" hidden="1">"c1045"</definedName>
    <definedName name="IQ_PREF_ISSUED_BNK" hidden="1">"c1046"</definedName>
    <definedName name="IQ_PREF_ISSUED_BR" hidden="1">"c1047"</definedName>
    <definedName name="IQ_PREF_ISSUED_FIN" hidden="1">"c1048"</definedName>
    <definedName name="IQ_PREF_ISSUED_INS" hidden="1">"c1049"</definedName>
    <definedName name="IQ_PREF_ISSUED_REIT" hidden="1">"c1050"</definedName>
    <definedName name="IQ_PREF_ISSUED_UTI" hidden="1">"c1051"</definedName>
    <definedName name="IQ_PREF_NON_REDEEM" hidden="1">"c1052"</definedName>
    <definedName name="IQ_PREF_OTHER" hidden="1">"c1053"</definedName>
    <definedName name="IQ_PREF_OTHER_BNK" hidden="1">"c1054"</definedName>
    <definedName name="IQ_PREF_OTHER_BR" hidden="1">"c1055"</definedName>
    <definedName name="IQ_PREF_OTHER_FIN" hidden="1">"c1056"</definedName>
    <definedName name="IQ_PREF_OTHER_INS" hidden="1">"c1057"</definedName>
    <definedName name="IQ_PREF_OTHER_REIT" hidden="1">"c1058"</definedName>
    <definedName name="IQ_PREF_REDEEM" hidden="1">"c1059"</definedName>
    <definedName name="IQ_PREF_REP" hidden="1">"c1060"</definedName>
    <definedName name="IQ_PREF_REP_BNK" hidden="1">"c1061"</definedName>
    <definedName name="IQ_PREF_REP_BR" hidden="1">"c1062"</definedName>
    <definedName name="IQ_PREF_REP_FIN" hidden="1">"c1063"</definedName>
    <definedName name="IQ_PREF_REP_INS" hidden="1">"c1064"</definedName>
    <definedName name="IQ_PREF_REP_REIT" hidden="1">"c1065"</definedName>
    <definedName name="IQ_PREF_REP_UTI" hidden="1">"c1066"</definedName>
    <definedName name="IQ_PREF_STOCK" hidden="1">"c1416"</definedName>
    <definedName name="IQ_PREF_TOT" hidden="1">"c1415"</definedName>
    <definedName name="IQ_PREMIUMS_ANNUITY_REV" hidden="1">"c1067"</definedName>
    <definedName name="IQ_PREPAID_CHURN" hidden="1">"c2120"</definedName>
    <definedName name="IQ_PREPAID_EXP" hidden="1">"c1068"</definedName>
    <definedName name="IQ_PREPAID_EXPEN" hidden="1">"c1418"</definedName>
    <definedName name="IQ_PREPAID_SUBS" hidden="1">"c2117"</definedName>
    <definedName name="IQ_PRICE_OVER_BVPS" hidden="1">"c1412"</definedName>
    <definedName name="IQ_PRICE_OVER_LTM_EPS" hidden="1">"c1413"</definedName>
    <definedName name="IQ_PRICE_TARGET" hidden="1">"c82"</definedName>
    <definedName name="IQ_PRICEDATE" hidden="1">"c1069"</definedName>
    <definedName name="IQ_PRICING_DATE" hidden="1">"c1613"</definedName>
    <definedName name="IQ_PRIMARY_INDUSTRY" hidden="1">"c1070"</definedName>
    <definedName name="IQ_PRO_FORMA_BASIC_EPS" hidden="1">"c1614"</definedName>
    <definedName name="IQ_PRO_FORMA_DILUT_EPS" hidden="1">"c1615"</definedName>
    <definedName name="IQ_PRO_FORMA_NET_INC" hidden="1">"c1452"</definedName>
    <definedName name="IQ_PROFESSIONAL" hidden="1">"c1071"</definedName>
    <definedName name="IQ_PROFESSIONAL_TITLE" hidden="1">"c1072"</definedName>
    <definedName name="IQ_PROPERTY_EXP" hidden="1">"c1073"</definedName>
    <definedName name="IQ_PROPERTY_GROSS" hidden="1">"c1379"</definedName>
    <definedName name="IQ_PROPERTY_MGMT_FEE" hidden="1">"c1074"</definedName>
    <definedName name="IQ_PROPERTY_NET" hidden="1">"c1402"</definedName>
    <definedName name="IQ_PROV_BAD_DEBTS" hidden="1">"c1075"</definedName>
    <definedName name="IQ_PROV_BAD_DEBTS_CF" hidden="1">"c1076"</definedName>
    <definedName name="IQ_PROVISION_10YR_ANN_GROWTH" hidden="1">"c1077"</definedName>
    <definedName name="IQ_PROVISION_1YR_ANN_GROWTH" hidden="1">"c1078"</definedName>
    <definedName name="IQ_PROVISION_2YR_ANN_GROWTH" hidden="1">"c1079"</definedName>
    <definedName name="IQ_PROVISION_3YR_ANN_GROWTH" hidden="1">"c1080"</definedName>
    <definedName name="IQ_PROVISION_5YR_ANN_GROWTH" hidden="1">"c1081"</definedName>
    <definedName name="IQ_PROVISION_7YR_ANN_GROWTH" hidden="1">"c1082"</definedName>
    <definedName name="IQ_PROVISION_CHARGE_OFFS" hidden="1">"c1083"</definedName>
    <definedName name="IQ_PTBV" hidden="1">"c1084"</definedName>
    <definedName name="IQ_PTBV_AVG" hidden="1">"c1085"</definedName>
    <definedName name="IQ_QUICK_RATIO" hidden="1">"c1086"</definedName>
    <definedName name="IQ_RATE_COMP_GROWTH_DOMESTIC" hidden="1">"c1087"</definedName>
    <definedName name="IQ_RATE_COMP_GROWTH_FOREIGN" hidden="1">"c1088"</definedName>
    <definedName name="IQ_RAW_INV" hidden="1">"c1089"</definedName>
    <definedName name="IQ_RD_EXP" hidden="1">"c1090"</definedName>
    <definedName name="IQ_RD_EXP_FN" hidden="1">"c1091"</definedName>
    <definedName name="IQ_RE" hidden="1">"c1092"</definedName>
    <definedName name="IQ_REAL_ESTATE" hidden="1">"c1093"</definedName>
    <definedName name="IQ_REAL_ESTATE_ASSETS" hidden="1">"c1094"</definedName>
    <definedName name="IQ_REDEEM_PREF_STOCK" hidden="1">"c1417"</definedName>
    <definedName name="IQ_REG_ASSETS" hidden="1">"c1095"</definedName>
    <definedName name="IQ_REINSUR_PAY" hidden="1">"c1096"</definedName>
    <definedName name="IQ_REINSUR_PAY_CF" hidden="1">"c1097"</definedName>
    <definedName name="IQ_REINSUR_RECOVER" hidden="1">"c1098"</definedName>
    <definedName name="IQ_REINSUR_RECOVER_CF" hidden="1">"c1099"</definedName>
    <definedName name="IQ_REINSURANCE" hidden="1">"c1100"</definedName>
    <definedName name="IQ_RENTAL_REV" hidden="1">"c1101"</definedName>
    <definedName name="IQ_RESEARCH_DEV" hidden="1">"c1419"</definedName>
    <definedName name="IQ_RESIDENTIAL_LOANS" hidden="1">"c1102"</definedName>
    <definedName name="IQ_RESTATEMENT_BS" hidden="1">"c1643"</definedName>
    <definedName name="IQ_RESTATEMENT_CF" hidden="1">"c1644"</definedName>
    <definedName name="IQ_RESTATEMENT_IS" hidden="1">"c1642"</definedName>
    <definedName name="IQ_RESTRICTED_CASH" hidden="1">"c1103"</definedName>
    <definedName name="IQ_RESTRUCTURE" hidden="1">"c1104"</definedName>
    <definedName name="IQ_RESTRUCTURE_BNK" hidden="1">"c1105"</definedName>
    <definedName name="IQ_RESTRUCTURE_BR" hidden="1">"c1106"</definedName>
    <definedName name="IQ_RESTRUCTURE_CF" hidden="1">"c1107"</definedName>
    <definedName name="IQ_RESTRUCTURE_FIN" hidden="1">"c1108"</definedName>
    <definedName name="IQ_RESTRUCTURE_INS" hidden="1">"c1109"</definedName>
    <definedName name="IQ_RESTRUCTURE_REIT" hidden="1">"c1110"</definedName>
    <definedName name="IQ_RESTRUCTURE_UTI" hidden="1">"c1111"</definedName>
    <definedName name="IQ_RESTRUCTURED_LOANS" hidden="1">"c1112"</definedName>
    <definedName name="IQ_RETAIL_AVG_STORE_SIZE_GROSS" hidden="1">"c2066"</definedName>
    <definedName name="IQ_RETAIL_AVG_STORE_SIZE_NET" hidden="1">"c2067"</definedName>
    <definedName name="IQ_RETAIL_CLOSED_STORES" hidden="1">"c2063"</definedName>
    <definedName name="IQ_RETAIL_OPENED_STORES" hidden="1">"c2062"</definedName>
    <definedName name="IQ_RETAIL_SALES_SQFT_ALL_GROSS" hidden="1">"c2138"</definedName>
    <definedName name="IQ_RETAIL_SALES_SQFT_ALL_NET" hidden="1">"c2139"</definedName>
    <definedName name="IQ_RETAIL_SALES_SQFT_COMPARABLE_GROSS" hidden="1">"c2136"</definedName>
    <definedName name="IQ_RETAIL_SALES_SQFT_COMPARABLE_NET" hidden="1">"c2137"</definedName>
    <definedName name="IQ_RETAIL_SALES_SQFT_OWNED_GROSS" hidden="1">"c2134"</definedName>
    <definedName name="IQ_RETAIL_SALES_SQFT_OWNED_NET" hidden="1">"c2135"</definedName>
    <definedName name="IQ_RETAIL_SQ_FOOTAGE" hidden="1">"c2064"</definedName>
    <definedName name="IQ_RETAIL_STORE_SELLING_AREA" hidden="1">"c2065"</definedName>
    <definedName name="IQ_RETAIL_TOTAL_STORES" hidden="1">"c2061"</definedName>
    <definedName name="IQ_RETAINED_EARN" hidden="1">"c1420"</definedName>
    <definedName name="IQ_RETURN_ASSETS" hidden="1">"c1113"</definedName>
    <definedName name="IQ_RETURN_ASSETS_BANK" hidden="1">"c1114"</definedName>
    <definedName name="IQ_RETURN_ASSETS_BROK" hidden="1">"c1115"</definedName>
    <definedName name="IQ_RETURN_ASSETS_FS" hidden="1">"c1116"</definedName>
    <definedName name="IQ_RETURN_CAPITAL" hidden="1">"c1117"</definedName>
    <definedName name="IQ_RETURN_EQUITY" hidden="1">"c1118"</definedName>
    <definedName name="IQ_RETURN_EQUITY_BANK" hidden="1">"c1119"</definedName>
    <definedName name="IQ_RETURN_EQUITY_BROK" hidden="1">"c1120"</definedName>
    <definedName name="IQ_RETURN_EQUITY_FS" hidden="1">"c1121"</definedName>
    <definedName name="IQ_RETURN_INVESTMENT" hidden="1">"c1421"</definedName>
    <definedName name="IQ_REV" hidden="1">"c1122"</definedName>
    <definedName name="IQ_REV_BEFORE_LL" hidden="1">"c1123"</definedName>
    <definedName name="IQ_REV_UTI" hidden="1">"c1125"</definedName>
    <definedName name="IQ_REVENUE" hidden="1">"c1422"</definedName>
    <definedName name="IQ_SALARY" hidden="1">"c1130"</definedName>
    <definedName name="IQ_SALE_INTAN_CF" hidden="1">"c1131"</definedName>
    <definedName name="IQ_SALE_INTAN_CF_BNK" hidden="1">"c1132"</definedName>
    <definedName name="IQ_SALE_INTAN_CF_BR" hidden="1">"c1133"</definedName>
    <definedName name="IQ_SALE_INTAN_CF_FIN" hidden="1">"c1134"</definedName>
    <definedName name="IQ_SALE_INTAN_CF_INS" hidden="1">"c1135"</definedName>
    <definedName name="IQ_SALE_INTAN_CF_REIT" hidden="1">"c1627"</definedName>
    <definedName name="IQ_SALE_INTAN_CF_UTI" hidden="1">"c1136"</definedName>
    <definedName name="IQ_SALE_PPE_CF" hidden="1">"c1137"</definedName>
    <definedName name="IQ_SALE_PPE_CF_BNK" hidden="1">"c1138"</definedName>
    <definedName name="IQ_SALE_PPE_CF_BR" hidden="1">"c1139"</definedName>
    <definedName name="IQ_SALE_PPE_CF_FIN" hidden="1">"c1140"</definedName>
    <definedName name="IQ_SALE_PPE_CF_INS" hidden="1">"c1141"</definedName>
    <definedName name="IQ_SALE_PPE_CF_UTI" hidden="1">"c1142"</definedName>
    <definedName name="IQ_SALE_RE_ASSETS" hidden="1">"c1629"</definedName>
    <definedName name="IQ_SALE_REAL_ESTATE_CF" hidden="1">"c1143"</definedName>
    <definedName name="IQ_SALE_REAL_ESTATE_CF_BNK" hidden="1">"c1144"</definedName>
    <definedName name="IQ_SALE_REAL_ESTATE_CF_BR" hidden="1">"c1145"</definedName>
    <definedName name="IQ_SALE_REAL_ESTATE_CF_FIN" hidden="1">"c1146"</definedName>
    <definedName name="IQ_SALE_REAL_ESTATE_CF_INS" hidden="1">"c1147"</definedName>
    <definedName name="IQ_SALE_REAL_ESTATE_CF_UTI" hidden="1">"c1148"</definedName>
    <definedName name="IQ_SAME_STORE" hidden="1">"c1149"</definedName>
    <definedName name="IQ_SAVING_DEP" hidden="1">"c1150"</definedName>
    <definedName name="IQ_SECUR_RECEIV" hidden="1">"c1151"</definedName>
    <definedName name="IQ_SECURITY_BORROW" hidden="1">"c1152"</definedName>
    <definedName name="IQ_SECURITY_OWN" hidden="1">"c1153"</definedName>
    <definedName name="IQ_SECURITY_RESELL" hidden="1">"c1154"</definedName>
    <definedName name="IQ_SEPARATE_ACCT_ASSETS" hidden="1">"c1155"</definedName>
    <definedName name="IQ_SEPARATE_ACCT_LIAB" hidden="1">"c1156"</definedName>
    <definedName name="IQ_SERV_CHARGE_DEPOSITS" hidden="1">"c1157"</definedName>
    <definedName name="IQ_SGA" hidden="1">"c1158"</definedName>
    <definedName name="IQ_SGA_BNK" hidden="1">"c1159"</definedName>
    <definedName name="IQ_SGA_INS" hidden="1">"c1160"</definedName>
    <definedName name="IQ_SGA_MARGIN" hidden="1">"c1898"</definedName>
    <definedName name="IQ_SGA_REIT" hidden="1">"c1161"</definedName>
    <definedName name="IQ_SGA_SUPPL" hidden="1">"c1162"</definedName>
    <definedName name="IQ_SGA_UTI" hidden="1">"c1163"</definedName>
    <definedName name="IQ_SHAREOUTSTANDING" hidden="1">"c1347"</definedName>
    <definedName name="IQ_SHARESOUTSTANDING" hidden="1">"c1164"</definedName>
    <definedName name="IQ_SHORT_INTEREST" hidden="1">"c1165"</definedName>
    <definedName name="IQ_SHORT_INTEREST_OVER_FLOAT" hidden="1">"c1577"</definedName>
    <definedName name="IQ_SHORT_INTEREST_PERCENT" hidden="1">"c1576"</definedName>
    <definedName name="IQ_SHORT_TERM_INVEST" hidden="1">"c1425"</definedName>
    <definedName name="IQ_SMALL_INT_BEAR_CD" hidden="1">"c1166"</definedName>
    <definedName name="IQ_SOFTWARE" hidden="1">"c1167"</definedName>
    <definedName name="IQ_SOURCE" hidden="1">"c1168"</definedName>
    <definedName name="IQ_SPECIAL_DIV_CF" hidden="1">"c1169"</definedName>
    <definedName name="IQ_SPECIAL_DIV_CF_BNK" hidden="1">"c1170"</definedName>
    <definedName name="IQ_SPECIAL_DIV_CF_BR" hidden="1">"c1171"</definedName>
    <definedName name="IQ_SPECIAL_DIV_CF_FIN" hidden="1">"c1172"</definedName>
    <definedName name="IQ_SPECIAL_DIV_CF_INS" hidden="1">"c1173"</definedName>
    <definedName name="IQ_SPECIAL_DIV_CF_REIT" hidden="1">"c1174"</definedName>
    <definedName name="IQ_SPECIAL_DIV_CF_UTI" hidden="1">"c1175"</definedName>
    <definedName name="IQ_ST_DEBT" hidden="1">"c1176"</definedName>
    <definedName name="IQ_ST_DEBT_BNK" hidden="1">"c1177"</definedName>
    <definedName name="IQ_ST_DEBT_BR" hidden="1">"c1178"</definedName>
    <definedName name="IQ_ST_DEBT_FIN" hidden="1">"c1179"</definedName>
    <definedName name="IQ_ST_DEBT_INS" hidden="1">"c1180"</definedName>
    <definedName name="IQ_ST_DEBT_ISSUED" hidden="1">"c1181"</definedName>
    <definedName name="IQ_ST_DEBT_ISSUED_BNK" hidden="1">"c1182"</definedName>
    <definedName name="IQ_ST_DEBT_ISSUED_BR" hidden="1">"c1183"</definedName>
    <definedName name="IQ_ST_DEBT_ISSUED_FIN" hidden="1">"c1184"</definedName>
    <definedName name="IQ_ST_DEBT_ISSUED_INS" hidden="1">"c1185"</definedName>
    <definedName name="IQ_ST_DEBT_ISSUED_REIT" hidden="1">"c1186"</definedName>
    <definedName name="IQ_ST_DEBT_ISSUED_UTI" hidden="1">"c1187"</definedName>
    <definedName name="IQ_ST_DEBT_REIT" hidden="1">"c1188"</definedName>
    <definedName name="IQ_ST_DEBT_REPAID" hidden="1">"c1189"</definedName>
    <definedName name="IQ_ST_DEBT_REPAID_BNK" hidden="1">"c1190"</definedName>
    <definedName name="IQ_ST_DEBT_REPAID_BR" hidden="1">"c1191"</definedName>
    <definedName name="IQ_ST_DEBT_REPAID_FIN" hidden="1">"c1192"</definedName>
    <definedName name="IQ_ST_DEBT_REPAID_INS" hidden="1">"c1193"</definedName>
    <definedName name="IQ_ST_DEBT_REPAID_REIT" hidden="1">"c1194"</definedName>
    <definedName name="IQ_ST_DEBT_REPAID_UTI" hidden="1">"c1195"</definedName>
    <definedName name="IQ_ST_DEBT_UTI" hidden="1">"c1196"</definedName>
    <definedName name="IQ_ST_INVEST" hidden="1">"c1197"</definedName>
    <definedName name="IQ_ST_INVEST_UTI" hidden="1">"c1198"</definedName>
    <definedName name="IQ_ST_NOTE_RECEIV" hidden="1">"c1199"</definedName>
    <definedName name="IQ_STATE" hidden="1">"c1200"</definedName>
    <definedName name="IQ_STATUTORY_SURPLUS" hidden="1">"c1201"</definedName>
    <definedName name="IQ_STOCK_BASED" hidden="1">"c1202"</definedName>
    <definedName name="IQ_STOCK_BASED_CF" hidden="1">"c1203"</definedName>
    <definedName name="IQ_STRIKE_PRICE_ISSUED" hidden="1">"c1645"</definedName>
    <definedName name="IQ_STRIKE_PRICE_OS" hidden="1">"c1646"</definedName>
    <definedName name="IQ_SUB_LEASE_AFTER_FIVE" hidden="1">"c1207"</definedName>
    <definedName name="IQ_SUB_LEASE_INC_CY" hidden="1">"c1208"</definedName>
    <definedName name="IQ_SUB_LEASE_INC_CY1" hidden="1">"c1209"</definedName>
    <definedName name="IQ_SUB_LEASE_INC_CY2" hidden="1">"c1210"</definedName>
    <definedName name="IQ_SUB_LEASE_INC_CY3" hidden="1">"c1211"</definedName>
    <definedName name="IQ_SUB_LEASE_INC_CY4" hidden="1">"c1212"</definedName>
    <definedName name="IQ_SUB_LEASE_NEXT_FIVE" hidden="1">"c1213"</definedName>
    <definedName name="IQ_SVA" hidden="1">"c1214"</definedName>
    <definedName name="IQ_TAX_BENEFIT_OPTIONS" hidden="1">"c1215"</definedName>
    <definedName name="IQ_TAX_EQUIV_NET_INT_INC" hidden="1">"c1216"</definedName>
    <definedName name="IQ_TBV" hidden="1">"c1906"</definedName>
    <definedName name="IQ_TBV_10YR_ANN_GROWTH" hidden="1">"c1936"</definedName>
    <definedName name="IQ_TBV_1YR_ANN_GROWTH" hidden="1">"c1931"</definedName>
    <definedName name="IQ_TBV_2YR_ANN_GROWTH" hidden="1">"c1932"</definedName>
    <definedName name="IQ_TBV_3YR_ANN_GROWTH" hidden="1">"c1933"</definedName>
    <definedName name="IQ_TBV_5YR_ANN_GROWTH" hidden="1">"c1934"</definedName>
    <definedName name="IQ_TBV_7YR_ANN_GROWTH" hidden="1">"c1935"</definedName>
    <definedName name="IQ_TBV_SHARE" hidden="1">"c1217"</definedName>
    <definedName name="IQ_TEMPLATE" hidden="1">"c1521"</definedName>
    <definedName name="IQ_TENANT" hidden="1">"c1218"</definedName>
    <definedName name="IQ_TEV" hidden="1">"c1219"</definedName>
    <definedName name="IQ_TEV_EBIT" hidden="1">"c1220"</definedName>
    <definedName name="IQ_TEV_EBIT_AVG" hidden="1">"c1221"</definedName>
    <definedName name="IQ_TEV_EBITDA" hidden="1">"c1222"</definedName>
    <definedName name="IQ_TEV_EBITDA_AVG" hidden="1">"c1223"</definedName>
    <definedName name="IQ_TEV_EMPLOYEE_AVG" hidden="1">"c1225"</definedName>
    <definedName name="IQ_TEV_TOTAL_REV" hidden="1">"c1226"</definedName>
    <definedName name="IQ_TEV_TOTAL_REV_AVG" hidden="1">"c1227"</definedName>
    <definedName name="IQ_TIER_ONE_RATIO" hidden="1">"c1229"</definedName>
    <definedName name="IQ_TIME_DEP" hidden="1">"c1230"</definedName>
    <definedName name="IQ_TODAY" hidden="1">0</definedName>
    <definedName name="IQ_TOT_ADJ_INC" hidden="1">"c1616"</definedName>
    <definedName name="IQ_TOTAL_AR_BR" hidden="1">"c1231"</definedName>
    <definedName name="IQ_TOTAL_AR_REIT" hidden="1">"c1232"</definedName>
    <definedName name="IQ_TOTAL_AR_UTI" hidden="1">"c1233"</definedName>
    <definedName name="IQ_TOTAL_ASSETS" hidden="1">"c1234"</definedName>
    <definedName name="IQ_TOTAL_ASSETS_10YR_ANN_GROWTH" hidden="1">"c1235"</definedName>
    <definedName name="IQ_TOTAL_ASSETS_1YR_ANN_GROWTH" hidden="1">"c1236"</definedName>
    <definedName name="IQ_TOTAL_ASSETS_2YR_ANN_GROWTH" hidden="1">"c1237"</definedName>
    <definedName name="IQ_TOTAL_ASSETS_3YR_ANN_GROWTH" hidden="1">"c1238"</definedName>
    <definedName name="IQ_TOTAL_ASSETS_5YR_ANN_GROWTH" hidden="1">"c1239"</definedName>
    <definedName name="IQ_TOTAL_ASSETS_7YR_ANN_GROWTH" hidden="1">"c1240"</definedName>
    <definedName name="IQ_TOTAL_AVG_CE_TOTAL_AVG_ASSETS" hidden="1">"c1241"</definedName>
    <definedName name="IQ_TOTAL_AVG_EQUITY_TOTAL_AVG_ASSETS" hidden="1">"c1242"</definedName>
    <definedName name="IQ_TOTAL_CA" hidden="1">"c1243"</definedName>
    <definedName name="IQ_TOTAL_CAP" hidden="1">"c1507"</definedName>
    <definedName name="IQ_TOTAL_CAPITAL_RATIO" hidden="1">"c1244"</definedName>
    <definedName name="IQ_TOTAL_CASH_DIVID" hidden="1">"c1455"</definedName>
    <definedName name="IQ_TOTAL_CASH_FINAN" hidden="1">"c1352"</definedName>
    <definedName name="IQ_TOTAL_CASH_INVEST" hidden="1">"c1353"</definedName>
    <definedName name="IQ_TOTAL_CASH_OPER" hidden="1">"c1354"</definedName>
    <definedName name="IQ_TOTAL_CHURN" hidden="1">"c2122"</definedName>
    <definedName name="IQ_TOTAL_CL" hidden="1">"c1245"</definedName>
    <definedName name="IQ_TOTAL_COMMON" hidden="1">"c1411"</definedName>
    <definedName name="IQ_TOTAL_COMMON_EQUITY" hidden="1">"c1246"</definedName>
    <definedName name="IQ_TOTAL_CURRENT_ASSETS" hidden="1">"c1430"</definedName>
    <definedName name="IQ_TOTAL_CURRENT_LIAB" hidden="1">"c1431"</definedName>
    <definedName name="IQ_TOTAL_DEBT" hidden="1">"c1247"</definedName>
    <definedName name="IQ_TOTAL_DEBT_CAPITAL" hidden="1">"c1248"</definedName>
    <definedName name="IQ_TOTAL_DEBT_EBITDA" hidden="1">"c1249"</definedName>
    <definedName name="IQ_TOTAL_DEBT_EQUITY" hidden="1">"c1250"</definedName>
    <definedName name="IQ_TOTAL_DEBT_ISSUED" hidden="1">"c1251"</definedName>
    <definedName name="IQ_TOTAL_DEBT_ISSUED_BNK" hidden="1">"c1252"</definedName>
    <definedName name="IQ_TOTAL_DEBT_ISSUED_BR" hidden="1">"c1253"</definedName>
    <definedName name="IQ_TOTAL_DEBT_ISSUED_FIN" hidden="1">"c1254"</definedName>
    <definedName name="IQ_TOTAL_DEBT_ISSUED_REIT" hidden="1">"c1255"</definedName>
    <definedName name="IQ_TOTAL_DEBT_ISSUED_UTI" hidden="1">"c1256"</definedName>
    <definedName name="IQ_TOTAL_DEBT_ISSUES_INS" hidden="1">"c1257"</definedName>
    <definedName name="IQ_TOTAL_DEBT_OVER_EBITDA" hidden="1">"c1433"</definedName>
    <definedName name="IQ_TOTAL_DEBT_OVER_TOTAL_BV" hidden="1">"c1434"</definedName>
    <definedName name="IQ_TOTAL_DEBT_OVER_TOTAL_CAP" hidden="1">"c1432"</definedName>
    <definedName name="IQ_TOTAL_DEBT_REPAID" hidden="1">"c1258"</definedName>
    <definedName name="IQ_TOTAL_DEBT_REPAID_BNK" hidden="1">"c1259"</definedName>
    <definedName name="IQ_TOTAL_DEBT_REPAID_BR" hidden="1">"c1260"</definedName>
    <definedName name="IQ_TOTAL_DEBT_REPAID_FIN" hidden="1">"c1261"</definedName>
    <definedName name="IQ_TOTAL_DEBT_REPAID_INS" hidden="1">"c1262"</definedName>
    <definedName name="IQ_TOTAL_DEBT_REPAID_REIT" hidden="1">"c1263"</definedName>
    <definedName name="IQ_TOTAL_DEBT_REPAID_UTI" hidden="1">"c1264"</definedName>
    <definedName name="IQ_TOTAL_DEPOSITS" hidden="1">"c1265"</definedName>
    <definedName name="IQ_TOTAL_DIV_PAID_CF" hidden="1">"c1266"</definedName>
    <definedName name="IQ_TOTAL_EMPLOYEES" hidden="1">"c1522"</definedName>
    <definedName name="IQ_TOTAL_EQUITY" hidden="1">"c1267"</definedName>
    <definedName name="IQ_TOTAL_EQUITY_10YR_ANN_GROWTH" hidden="1">"c1268"</definedName>
    <definedName name="IQ_TOTAL_EQUITY_1YR_ANN_GROWTH" hidden="1">"c1269"</definedName>
    <definedName name="IQ_TOTAL_EQUITY_2YR_ANN_GROWTH" hidden="1">"c1270"</definedName>
    <definedName name="IQ_TOTAL_EQUITY_3YR_ANN_GROWTH" hidden="1">"c1271"</definedName>
    <definedName name="IQ_TOTAL_EQUITY_5YR_ANN_GROWTH" hidden="1">"c1272"</definedName>
    <definedName name="IQ_TOTAL_EQUITY_7YR_ANN_GROWTH" hidden="1">"c1273"</definedName>
    <definedName name="IQ_TOTAL_EQUITY_ALLOWANCE_TOTAL_LOANS" hidden="1">"c1274"</definedName>
    <definedName name="IQ_TOTAL_INTEREST_EXP" hidden="1">"c1382"</definedName>
    <definedName name="IQ_TOTAL_INVENTORY" hidden="1">"c1385"</definedName>
    <definedName name="IQ_TOTAL_INVEST" hidden="1">"c1275"</definedName>
    <definedName name="IQ_TOTAL_LIAB" hidden="1">"c1276"</definedName>
    <definedName name="IQ_TOTAL_LIAB_BNK" hidden="1">"c1277"</definedName>
    <definedName name="IQ_TOTAL_LIAB_BR" hidden="1">"c1278"</definedName>
    <definedName name="IQ_TOTAL_LIAB_EQUITY" hidden="1">"c1279"</definedName>
    <definedName name="IQ_TOTAL_LIAB_FIN" hidden="1">"c1280"</definedName>
    <definedName name="IQ_TOTAL_LIAB_INS" hidden="1">"c1281"</definedName>
    <definedName name="IQ_TOTAL_LIAB_REIT" hidden="1">"c1282"</definedName>
    <definedName name="IQ_TOTAL_LIAB_SHAREHOLD" hidden="1">"c1435"</definedName>
    <definedName name="IQ_TOTAL_LIAB_TOTAL_ASSETS" hidden="1">"c1283"</definedName>
    <definedName name="IQ_TOTAL_LONG_DEBT" hidden="1">"c1617"</definedName>
    <definedName name="IQ_TOTAL_NON_REC" hidden="1">"c1444"</definedName>
    <definedName name="IQ_TOTAL_OPER_EXP_BR" hidden="1">"c1284"</definedName>
    <definedName name="IQ_TOTAL_OPER_EXP_FIN" hidden="1">"c1285"</definedName>
    <definedName name="IQ_TOTAL_OPER_EXP_INS" hidden="1">"c1286"</definedName>
    <definedName name="IQ_TOTAL_OPER_EXP_REIT" hidden="1">"c1287"</definedName>
    <definedName name="IQ_TOTAL_OPER_EXP_UTI" hidden="1">"c1288"</definedName>
    <definedName name="IQ_TOTAL_OPER_EXPEN" hidden="1">"c1445"</definedName>
    <definedName name="IQ_TOTAL_OTHER_OPER" hidden="1">"c1289"</definedName>
    <definedName name="IQ_TOTAL_OUTSTANDING_BS_DATE" hidden="1">"c1022"</definedName>
    <definedName name="IQ_TOTAL_OUTSTANDING_FILING_DATE" hidden="1">"c2107"</definedName>
    <definedName name="IQ_TOTAL_PENSION_ASSETS" hidden="1">"c1290"</definedName>
    <definedName name="IQ_TOTAL_PENSION_EXP" hidden="1">"c1291"</definedName>
    <definedName name="IQ_TOTAL_PENSION_OBLIGATION" hidden="1">"c1292"</definedName>
    <definedName name="IQ_TOTAL_PROVED_RESERVES_OIL" hidden="1">"c2040"</definedName>
    <definedName name="IQ_TOTAL_RECEIV" hidden="1">"c1293"</definedName>
    <definedName name="IQ_TOTAL_REV" hidden="1">"c1294"</definedName>
    <definedName name="IQ_TOTAL_REV_10YR_ANN_GROWTH" hidden="1">"c1295"</definedName>
    <definedName name="IQ_TOTAL_REV_1YR_ANN_GROWTH" hidden="1">"c1296"</definedName>
    <definedName name="IQ_TOTAL_REV_2YR_ANN_GROWTH" hidden="1">"c1297"</definedName>
    <definedName name="IQ_TOTAL_REV_3YR_ANN_GROWTH" hidden="1">"c1298"</definedName>
    <definedName name="IQ_TOTAL_REV_5YR_ANN_GROWTH" hidden="1">"c1299"</definedName>
    <definedName name="IQ_TOTAL_REV_7YR_ANN_GROWTH" hidden="1">"c1300"</definedName>
    <definedName name="IQ_TOTAL_REV_AS_REPORTED" hidden="1">"c1301"</definedName>
    <definedName name="IQ_TOTAL_REV_BNK" hidden="1">"c1302"</definedName>
    <definedName name="IQ_TOTAL_REV_BR" hidden="1">"c1303"</definedName>
    <definedName name="IQ_TOTAL_REV_EMPLOYEE" hidden="1">"c1304"</definedName>
    <definedName name="IQ_TOTAL_REV_FIN" hidden="1">"c1305"</definedName>
    <definedName name="IQ_TOTAL_REV_INS" hidden="1">"c1306"</definedName>
    <definedName name="IQ_TOTAL_REV_REIT" hidden="1">"c1307"</definedName>
    <definedName name="IQ_TOTAL_REV_SHARE" hidden="1">"c1912"</definedName>
    <definedName name="IQ_TOTAL_REV_UTI" hidden="1">"c1308"</definedName>
    <definedName name="IQ_TOTAL_REVENUE" hidden="1">"c1436"</definedName>
    <definedName name="IQ_TOTAL_SPECIAL" hidden="1">"c1618"</definedName>
    <definedName name="IQ_TOTAL_ST_BORROW" hidden="1">"c1424"</definedName>
    <definedName name="IQ_TOTAL_SUBS" hidden="1">"c2119"</definedName>
    <definedName name="IQ_TOTAL_UNUSUAL" hidden="1">"c1508"</definedName>
    <definedName name="IQ_TRADE_AR" hidden="1">"c1345"</definedName>
    <definedName name="IQ_TRADE_PRINCIPAL" hidden="1">"c1309"</definedName>
    <definedName name="IQ_TRADING_ASSETS" hidden="1">"c1310"</definedName>
    <definedName name="IQ_TREASURY" hidden="1">"c1311"</definedName>
    <definedName name="IQ_TREASURY_OTHER_EQUITY" hidden="1">"c1312"</definedName>
    <definedName name="IQ_TREASURY_OTHER_EQUITY_BNK" hidden="1">"c1313"</definedName>
    <definedName name="IQ_TREASURY_OTHER_EQUITY_BR" hidden="1">"c1314"</definedName>
    <definedName name="IQ_TREASURY_OTHER_EQUITY_FIN" hidden="1">"c1315"</definedName>
    <definedName name="IQ_TREASURY_OTHER_EQUITY_INS" hidden="1">"c1316"</definedName>
    <definedName name="IQ_TREASURY_OTHER_EQUITY_REIT" hidden="1">"c1317"</definedName>
    <definedName name="IQ_TREASURY_OTHER_EQUITY_UTI" hidden="1">"c1318"</definedName>
    <definedName name="IQ_TREASURY_STOCK" hidden="1">"c1438"</definedName>
    <definedName name="IQ_TRUST_INC" hidden="1">"c1319"</definedName>
    <definedName name="IQ_TRUST_PREF" hidden="1">"c1320"</definedName>
    <definedName name="IQ_UFCF_10YR_ANN_GROWTH" hidden="1">"c1948"</definedName>
    <definedName name="IQ_UFCF_1YR_ANN_GROWTH" hidden="1">"c1943"</definedName>
    <definedName name="IQ_UFCF_2YR_ANN_GROWTH" hidden="1">"c1944"</definedName>
    <definedName name="IQ_UFCF_3YR_ANN_GROWTH" hidden="1">"c1945"</definedName>
    <definedName name="IQ_UFCF_5YR_ANN_GROWTH" hidden="1">"c1946"</definedName>
    <definedName name="IQ_UFCF_7YR_ANN_GROWTH" hidden="1">"c1947"</definedName>
    <definedName name="IQ_UFCF_MARGIN" hidden="1">"c1962"</definedName>
    <definedName name="IQ_UNEARN_PREMIUM" hidden="1">"c1321"</definedName>
    <definedName name="IQ_UNEARN_REV_CURRENT" hidden="1">"c1322"</definedName>
    <definedName name="IQ_UNEARN_REV_CURRENT_BNK" hidden="1">"c1323"</definedName>
    <definedName name="IQ_UNEARN_REV_CURRENT_BR" hidden="1">"c1324"</definedName>
    <definedName name="IQ_UNEARN_REV_CURRENT_FIN" hidden="1">"c1325"</definedName>
    <definedName name="IQ_UNEARN_REV_CURRENT_INS" hidden="1">"c1326"</definedName>
    <definedName name="IQ_UNEARN_REV_CURRENT_REIT" hidden="1">"c1327"</definedName>
    <definedName name="IQ_UNEARN_REV_CURRENT_UTI" hidden="1">"c1328"</definedName>
    <definedName name="IQ_UNEARN_REV_LT" hidden="1">"c1329"</definedName>
    <definedName name="IQ_UNLEVERED_FCF" hidden="1">"c1908"</definedName>
    <definedName name="IQ_UNPAID_CLAIMS" hidden="1">"c1330"</definedName>
    <definedName name="IQ_UNREALIZED_GAIN" hidden="1">"c1619"</definedName>
    <definedName name="IQ_UNUSUAL_EXP" hidden="1">"c1456"</definedName>
    <definedName name="IQ_US_GAAP" hidden="1">"c1331"</definedName>
    <definedName name="IQ_UTIL_PPE_NET" hidden="1">"c1620"</definedName>
    <definedName name="IQ_UTIL_REV" hidden="1">"c2091"</definedName>
    <definedName name="IQ_UV_PENSION_LIAB" hidden="1">"c1332"</definedName>
    <definedName name="IQ_VALUE_TRADED_LAST_3MTH" hidden="1">"c1530"</definedName>
    <definedName name="IQ_VALUE_TRADED_LAST_6MTH" hidden="1">"c1531"</definedName>
    <definedName name="IQ_VALUE_TRADED_LAST_MTH" hidden="1">"c1529"</definedName>
    <definedName name="IQ_VALUE_TRADED_LAST_WK" hidden="1">"c1528"</definedName>
    <definedName name="IQ_VALUE_TRADED_LAST_YR" hidden="1">"c1532"</definedName>
    <definedName name="IQ_VOL_LAST_3MTH" hidden="1">"c1525"</definedName>
    <definedName name="IQ_VOL_LAST_6MTH" hidden="1">"c1526"</definedName>
    <definedName name="IQ_VOL_LAST_MTH" hidden="1">"c1524"</definedName>
    <definedName name="IQ_VOL_LAST_WK" hidden="1">"c1523"</definedName>
    <definedName name="IQ_VOL_LAST_YR" hidden="1">"c1527"</definedName>
    <definedName name="IQ_VOLUME" hidden="1">"c1333"</definedName>
    <definedName name="IQ_WEIGHTED_AVG_PRICE" hidden="1">"c1334"</definedName>
    <definedName name="IQ_WIP_INV" hidden="1">"c1335"</definedName>
    <definedName name="IQ_WORKMEN_WRITTEN" hidden="1">"c1336"</definedName>
    <definedName name="IQ_XDIV_DATE" hidden="1">"c2104"</definedName>
    <definedName name="IQ_YEARHIGH" hidden="1">"c1337"</definedName>
    <definedName name="IQ_YEARLOW" hidden="1">"c1338"</definedName>
    <definedName name="IQ_YTD" hidden="1">3000</definedName>
    <definedName name="IQ_Z_SCORE" hidden="1">"c1339"</definedName>
    <definedName name="IREMM">'[30]#REF'!$A$1:$H$2110</definedName>
    <definedName name="IRNTot">'[4]P&amp;L CCI Detail'!$T$213</definedName>
    <definedName name="IRTot">'[4]P&amp;L CCI Detail'!$T$177</definedName>
    <definedName name="ISFIRST14">#N/A</definedName>
    <definedName name="ITC_RATE">#N/A</definedName>
    <definedName name="JORDIURNA">'[26]H.H-PART-2.78'!$T$20</definedName>
    <definedName name="JORNOCT">'[26]H.H-PART-2.78'!$T$21</definedName>
    <definedName name="K">[14]OBRA!$I$2</definedName>
    <definedName name="keyfirst14">#N/A</definedName>
    <definedName name="keylast14">#N/A</definedName>
    <definedName name="KintCapRev">'[30]#REF'!$C$15:$V$15</definedName>
    <definedName name="KintFuelCost">'[30]#REF'!T1:XFC1</definedName>
    <definedName name="KintGen">'[30]#REF'!$C$88:$V$88</definedName>
    <definedName name="Kintigh_People">'[30]#REF'!$A$76:$IV$76</definedName>
    <definedName name="last14">#N/A</definedName>
    <definedName name="last16">#N/A</definedName>
    <definedName name="LCInt">'[72]Cash Flow &amp; Coverages'!$A$14:$IV$14</definedName>
    <definedName name="limdt">[76]Dados!$B$4</definedName>
    <definedName name="Lime_Price_Esc">'[30]#REF'!$G$23</definedName>
    <definedName name="Lime_Transp_Esc">'[30]#REF'!$G$24</definedName>
    <definedName name="LINELOSS">#N/A</definedName>
    <definedName name="Linha_de_Título">ROW(#REF!)</definedName>
    <definedName name="Lista0">'[28]CALC-RESUMO'!$A$6:$W$37</definedName>
    <definedName name="lista1">'[28]CALC-RESUMO'!$AA$3:$AV$34</definedName>
    <definedName name="MACRS">[5]MACRS!$A$5:$C$34</definedName>
    <definedName name="mar">#REF!</definedName>
    <definedName name="MaTRIZ">[10]Plan1!$A$1:$G$412</definedName>
    <definedName name="max">[56]SHELL!$I$140</definedName>
    <definedName name="MENU">'[17]#¡REF'!$A$1:$K$22</definedName>
    <definedName name="mintottot">'[4]P&amp;L CCI Detail'!$T$245</definedName>
    <definedName name="Misc_OM_Cost_Esc">'[30]#REF'!$G$30</definedName>
    <definedName name="Modalidade">[33]Parametros!$B$2:$B$5</definedName>
    <definedName name="MPNTot">'[4]P&amp;L CCI Detail'!$T$233</definedName>
    <definedName name="MPTot">'[4]P&amp;L CCI Detail'!$T$189</definedName>
    <definedName name="mut">#REF!</definedName>
    <definedName name="mwh_fat">'[43]pl atual'!$F$1:$F$65536</definedName>
    <definedName name="NOTICE">#N/A</definedName>
    <definedName name="NSCAPFACT">#N/A</definedName>
    <definedName name="Núm_Pagto">#REF!</definedName>
    <definedName name="Núm_Pgto_Por_Ano">#REF!</definedName>
    <definedName name="Número_de_Pagamentos" localSheetId="2">MATCH(0.01,Sal_Fin,-1)+1</definedName>
    <definedName name="Número_de_Pagamentos" localSheetId="3">MATCH(0.01,Sal_Fin,-1)+1</definedName>
    <definedName name="Número_de_Pagamentos">MATCH(0.01,Sal_Fin,-1)+1</definedName>
    <definedName name="NumofGrpAccts" hidden="1">2</definedName>
    <definedName name="NY_Cap_Tax">'[30]#REF'!$F$99</definedName>
    <definedName name="NY_GR_Tax">'[30]#REF'!$F$100</definedName>
    <definedName name="NY_GR_Tax_sw">'[30]#REF'!$F$101</definedName>
    <definedName name="NY_Tax">'[30]#REF'!$F$98</definedName>
    <definedName name="O_M_ESC">#N/A</definedName>
    <definedName name="O_M91">#N/A</definedName>
    <definedName name="OGECOALFORECAST">#N/A</definedName>
    <definedName name="OH">'[27]Corp OH'!$C$12</definedName>
    <definedName name="Op_year">'[30]#REF'!$A$2:$IV$2</definedName>
    <definedName name="OPTICAL_EQUIPMENTS">[10]Plan1!$A$2:$F$248</definedName>
    <definedName name="OpYear">'[5]Plant Operations'!$A$3:$IV$3</definedName>
    <definedName name="Other">'[27]Other Contract Services'!$C$17</definedName>
    <definedName name="Pagamento_Extra">#REF!</definedName>
    <definedName name="Pagamento_Mensal_Agendado">#REF!</definedName>
    <definedName name="Pagamentos_Extras_Agendados">#REF!</definedName>
    <definedName name="Pagto_Total">#REF!</definedName>
    <definedName name="Payroll">[27]Payroll!$F$31</definedName>
    <definedName name="peq">#REF!</definedName>
    <definedName name="PERCL">[17]e!$D$10</definedName>
    <definedName name="PERCL5">[17]e!$D$11</definedName>
    <definedName name="PERCT">[17]e!$D$12</definedName>
    <definedName name="PESO_TOTAL_OBRA">[14]OBRA!$K$1095</definedName>
    <definedName name="Pgto_Agend">#REF!</definedName>
    <definedName name="Plant_Exp">'[30]#REF'!$A$23:$IV$23</definedName>
    <definedName name="Plant_Rev">'[30]#REF'!$A$18:$IV$18</definedName>
    <definedName name="PlantMargin">'[5]Plant Operations'!$A$63:$IV$63</definedName>
    <definedName name="PpaHR">[56]SHELL!$E$188</definedName>
    <definedName name="premissaano">[69]ASS4!$B$3:$Q$47</definedName>
    <definedName name="Princ">#REF!</definedName>
    <definedName name="print_area2">[38]Statements!$A$2:$AZ$156</definedName>
    <definedName name="prod_Desvios">[59]Controle!$C$2:$C$46</definedName>
    <definedName name="prod_fornecedores">[59]Controle!$G$2:$G$6</definedName>
    <definedName name="PRODLTA5">[17]f!$D$63</definedName>
    <definedName name="PRODTPA">[17]f!$D$122</definedName>
    <definedName name="PRODTPA2">[17]f!$D$181</definedName>
    <definedName name="Prof_fee">'[27]Professional Services'!$D$17</definedName>
    <definedName name="PROFITLAT2">[19]CSL!$A$72:$N$140</definedName>
    <definedName name="Prop_Tax">[27]Property!$D$44</definedName>
    <definedName name="PROYECTO">[14]OBRA!$C$5</definedName>
    <definedName name="Puerto_Rico_income_tax_rate">[64]ASSUMPTIONS!$D$55</definedName>
    <definedName name="Redefinir_Área_de_Impressão" localSheetId="2">OFFSET(Impressão_Completa,0,0,[0]!Última_Linha)</definedName>
    <definedName name="Redefinir_Área_de_Impressão" localSheetId="3">OFFSET([0]!Impressão_Completa,0,0,[0]!Última_Linha)</definedName>
    <definedName name="Redefinir_Área_de_Impressão">OFFSET(Impressão_Completa,0,0,Última_Linha)</definedName>
    <definedName name="REPAYMENT">[69]SAD!$B$2:$G$28</definedName>
    <definedName name="RESINTRATE">#N/A</definedName>
    <definedName name="RESULT">[69]Result!$B$3:$G$22</definedName>
    <definedName name="REVASSUMPS">"$A$56"</definedName>
    <definedName name="RODETE_COMPLETO">[14]OBRA!$A$9:$K$38</definedName>
    <definedName name="ROTULO">[14]OBRA!$A$1:$L$7</definedName>
    <definedName name="RowLevel" hidden="1">1</definedName>
    <definedName name="RT">[14]OBRA!$I$3</definedName>
    <definedName name="Sal_Fin">#REF!</definedName>
    <definedName name="Sal_Ini">#REF!</definedName>
    <definedName name="SALIDA">[14]OBRA!$A$1:$Q$1098</definedName>
    <definedName name="SCAPFACT">#N/A</definedName>
    <definedName name="Scrub_Cost_Esc">'[30]#REF'!$G$29</definedName>
    <definedName name="SDInt">'[72]Cash Flow &amp; Coverages'!$A$13:$IV$13</definedName>
    <definedName name="SDTerm">'[5]Finance &amp; Economic Data'!$E$53</definedName>
    <definedName name="SetTopCost">[10]Plan1!$F$17</definedName>
    <definedName name="SHIPPING">'[75]Major Maint'!$B$464</definedName>
    <definedName name="solver_cvg" hidden="1">0.0001</definedName>
    <definedName name="solver_drv" hidden="1">1</definedName>
    <definedName name="solver_est" hidden="1">1</definedName>
    <definedName name="solver_itr" hidden="1">100</definedName>
    <definedName name="solver_lin" hidden="1">2</definedName>
    <definedName name="solver_neg" hidden="1">2</definedName>
    <definedName name="solver_num" hidden="1">0</definedName>
    <definedName name="solver_nwt" hidden="1">1</definedName>
    <definedName name="solver_pre" hidden="1">0.000001</definedName>
    <definedName name="solver_scl" hidden="1">2</definedName>
    <definedName name="solver_sho" hidden="1">2</definedName>
    <definedName name="solver_tim" hidden="1">100</definedName>
    <definedName name="solver_tol" hidden="1">0.05</definedName>
    <definedName name="solver_typ" hidden="1">3</definedName>
    <definedName name="solver_val" hidden="1">0.8</definedName>
    <definedName name="Start">'[5]Project Data'!$E$13</definedName>
    <definedName name="staterate">'[66]MODEL INPUTS'!$J$17</definedName>
    <definedName name="StateTax">'[5]Finance &amp; Economic Data'!$E$113</definedName>
    <definedName name="SUBTITULO">'[26]H.H-PART-2.78'!$T$3</definedName>
    <definedName name="TAX">#N/A</definedName>
    <definedName name="TAXA">[17]e!$F$3</definedName>
    <definedName name="Taxa_de_Juros">#REF!</definedName>
    <definedName name="Taxa_de_Juros_Agendada">#REF!</definedName>
    <definedName name="Taxas">[16]Taxas!$A$1:$G$65536</definedName>
    <definedName name="TaxDepBase">'[5]Finance &amp; Economic Data'!$E$104</definedName>
    <definedName name="TBdbName" hidden="1">"4EF30B16D50C46DC998DE72ACFBC9A27.mdb"</definedName>
    <definedName name="TESTHKEY">'[51]Produção SAP'!$B$1:$I$1</definedName>
    <definedName name="TextRefCopyRangeCount" hidden="1">28</definedName>
    <definedName name="Total_capital_cost">[64]ASSUMPTIONS!$F$34</definedName>
    <definedName name="Total_de_Juros">#REF!</definedName>
    <definedName name="TotalPen">'[30]#REF'!$A$94:$IV$94</definedName>
    <definedName name="TotCapEx">'[30]#REF'!$A$6:$IV$6</definedName>
    <definedName name="TotGen">'[30]#REF'!$E$191:$X$191</definedName>
    <definedName name="Tranche_1">'[30]#REF'!$L$5</definedName>
    <definedName name="Tranche_2">'[30]#REF'!$L$6</definedName>
    <definedName name="Tranche_3">'[30]#REF'!$L$7</definedName>
    <definedName name="TTT">[39]Cover!$B$3:$P$47</definedName>
    <definedName name="TXNTot">'[4]P&amp;L CCI Detail'!$T$223</definedName>
    <definedName name="TXTot">'[4]P&amp;L CCI Detail'!$T$183</definedName>
    <definedName name="uc_fat">'[43]pl atual'!$D$1:$D$65536</definedName>
    <definedName name="Última_Linha" localSheetId="2">IF(DRE!Valores_Inseridos,Linha_de_Título+DRE!Número_de_Pagamentos,Linha_de_Título)</definedName>
    <definedName name="Última_Linha" localSheetId="3">IF('DRE Ex Ifrs'!Valores_Inseridos,[0]!Linha_de_Título+'DRE Ex Ifrs'!Número_de_Pagamentos,[0]!Linha_de_Título)</definedName>
    <definedName name="Última_Linha">IF(Valores_Inseridos,Linha_de_Título+Número_de_Pagamentos,Linha_de_Título)</definedName>
    <definedName name="unidades">[59]Diversas!$A$2:$A$46</definedName>
    <definedName name="Unit_sw">'[30]#REF'!$B$123:$B$133</definedName>
    <definedName name="Utilities">[27]Utilities!$C$13</definedName>
    <definedName name="Valor_do_Empréstimo">#REF!</definedName>
    <definedName name="Valores_Inseridos" localSheetId="2">IF(Valor_do_Empréstimo*Taxa_de_Juros*Anos_do_Empréstimo*Início_do_Empréstimo&gt;0,1,0)</definedName>
    <definedName name="Valores_Inseridos" localSheetId="3">IF([0]!Valor_do_Empréstimo*Taxa_de_Juros*[0]!Anos_do_Empréstimo*[0]!Início_do_Empréstimo&gt;0,1,0)</definedName>
    <definedName name="Valores_Inseridos">IF(Valor_do_Empréstimo*Taxa_de_Juros*Anos_do_Empréstimo*Início_do_Empréstimo&gt;0,1,0)</definedName>
    <definedName name="VarEsc">'[30]#REF'!$G$31</definedName>
    <definedName name="VAT">'[75]Major Maint'!$B$463</definedName>
    <definedName name="vDataHora">#REF!</definedName>
    <definedName name="vDiastólico">#REF!</definedName>
    <definedName name="vFrequênciaCardíaca">#REF!</definedName>
    <definedName name="vSístole">#REF!</definedName>
    <definedName name="Wage_Esc">'[30]#REF'!$G$27</definedName>
    <definedName name="WtdAvgPr">'[30]#REF'!$A$30:$IV$30</definedName>
    <definedName name="WtdCap">'[30]#REF'!$E$176:$X$176</definedName>
    <definedName name="XREF_COLUMN_1" localSheetId="1" hidden="1">#REF!</definedName>
    <definedName name="XREF_COLUMN_1" hidden="1">#REF!</definedName>
    <definedName name="XREF_COLUMN_16" localSheetId="1" hidden="1">'Balanço Patrimonial'!#REF!</definedName>
    <definedName name="XREF_COLUMN_16" hidden="1">#REF!</definedName>
    <definedName name="XREF_COLUMN_17" localSheetId="1" hidden="1">'Balanço Patrimonial'!#REF!</definedName>
    <definedName name="XREF_COLUMN_17" hidden="1">#REF!</definedName>
    <definedName name="XREF_COLUMN_2" localSheetId="1" hidden="1">#REF!</definedName>
    <definedName name="XREF_COLUMN_2" hidden="1">#REF!</definedName>
    <definedName name="XREF_COLUMN_3" localSheetId="1" hidden="1">#REF!</definedName>
    <definedName name="XREF_COLUMN_3" hidden="1">#REF!</definedName>
    <definedName name="xref3" hidden="1">7</definedName>
    <definedName name="xref7" hidden="1">69</definedName>
    <definedName name="XRefActiveRow" localSheetId="1" hidden="1">#REF!</definedName>
    <definedName name="XRefActiveRow" hidden="1">#REF!</definedName>
    <definedName name="XRefColumnsCount" hidden="1">17</definedName>
    <definedName name="XRefCopy6" localSheetId="1" hidden="1">#REF!</definedName>
    <definedName name="XRefCopy6" hidden="1">#REF!</definedName>
    <definedName name="XRefCopy6Row" localSheetId="1" hidden="1">#REF!</definedName>
    <definedName name="XRefCopy6Row" hidden="1">#REF!</definedName>
    <definedName name="XRefCopyRangeCount" hidden="1">12</definedName>
    <definedName name="XRefPaste10" localSheetId="1" hidden="1">#REF!</definedName>
    <definedName name="XRefPaste10" hidden="1">#REF!</definedName>
    <definedName name="XRefPaste10Row" localSheetId="1" hidden="1">#REF!</definedName>
    <definedName name="XRefPaste10Row" hidden="1">#REF!</definedName>
    <definedName name="XRefPaste11" localSheetId="1" hidden="1">'Balanço Patrimonial'!#REF!</definedName>
    <definedName name="XRefPaste11" hidden="1">#REF!</definedName>
    <definedName name="XRefPaste11Row" localSheetId="1" hidden="1">#REF!</definedName>
    <definedName name="XRefPaste11Row" hidden="1">#REF!</definedName>
    <definedName name="XRefPasteRangeCount" hidden="1">11</definedName>
    <definedName name="Year_Factor">'[30]#REF'!$H$3:$AO$3</definedName>
    <definedName name="Year1Frac">'[30]#REF'!$G$5</definedName>
    <definedName name="Yr1Frac">'[30]#REF'!$G$13</definedName>
  </definedNames>
  <calcPr calcId="191029"/>
  <fileRecoveryPr repairLoad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AF10" i="7" l="1"/>
  <c r="AE10" i="7"/>
  <c r="AD10" i="7"/>
  <c r="AC10" i="7"/>
  <c r="AB10" i="7"/>
  <c r="AA10" i="7"/>
  <c r="Z10" i="7"/>
  <c r="Y10" i="7"/>
  <c r="X10" i="7"/>
  <c r="W10" i="7"/>
  <c r="V10" i="7"/>
  <c r="U10" i="7"/>
  <c r="T10" i="7"/>
  <c r="S10" i="7"/>
  <c r="R10" i="7"/>
  <c r="Q10" i="7"/>
  <c r="P10" i="7"/>
  <c r="O10" i="7"/>
  <c r="N10" i="7"/>
  <c r="M10" i="7"/>
  <c r="L10" i="7"/>
  <c r="K10" i="7"/>
  <c r="J10" i="7"/>
  <c r="I10" i="7"/>
  <c r="H10" i="7"/>
  <c r="G10" i="7"/>
  <c r="D10" i="7"/>
  <c r="E10" i="7"/>
  <c r="F10" i="7"/>
  <c r="C10" i="7"/>
  <c r="AO13" i="4" l="1"/>
  <c r="AO28" i="4"/>
  <c r="AO27" i="4"/>
  <c r="AO26" i="4"/>
  <c r="AM27" i="4"/>
  <c r="AO22" i="4"/>
  <c r="AO21" i="4"/>
  <c r="AN21" i="4"/>
  <c r="AO20" i="4"/>
  <c r="AO15" i="4"/>
  <c r="AO17" i="4" s="1"/>
  <c r="AO14" i="4"/>
  <c r="AN13" i="4"/>
  <c r="AO10" i="4"/>
  <c r="AO9" i="4"/>
  <c r="AO7" i="4"/>
  <c r="AO6" i="4"/>
  <c r="AO37" i="4" l="1"/>
  <c r="AO38" i="4" s="1"/>
  <c r="AO24" i="4"/>
  <c r="AO30" i="4" s="1"/>
  <c r="AN17" i="4" l="1"/>
  <c r="AN15" i="4"/>
  <c r="Z70" i="5"/>
  <c r="AE5" i="7"/>
  <c r="AH26" i="6"/>
  <c r="AG26" i="6"/>
  <c r="AF26" i="6"/>
  <c r="AE26" i="6"/>
  <c r="AC26" i="6"/>
  <c r="AB26" i="6"/>
  <c r="AA26" i="6"/>
  <c r="Z26" i="6"/>
  <c r="Y26" i="6"/>
  <c r="X26" i="6"/>
  <c r="W26" i="6"/>
  <c r="V26" i="6"/>
  <c r="U26" i="6"/>
  <c r="T26" i="6"/>
  <c r="S26" i="6"/>
  <c r="R26" i="6"/>
  <c r="Q26" i="6"/>
  <c r="P26" i="6"/>
  <c r="O26" i="6"/>
  <c r="N26" i="6"/>
  <c r="M26" i="6"/>
  <c r="L26" i="6"/>
  <c r="K26" i="6"/>
  <c r="J26" i="6"/>
  <c r="I26" i="6"/>
  <c r="H26" i="6"/>
  <c r="G26" i="6"/>
  <c r="F26" i="6"/>
  <c r="E26" i="6"/>
  <c r="D26" i="6"/>
  <c r="C26" i="6"/>
  <c r="AC16" i="6"/>
  <c r="AB16" i="6"/>
  <c r="AA16" i="6"/>
  <c r="Z16" i="6"/>
  <c r="Y16" i="6"/>
  <c r="X16" i="6"/>
  <c r="W16" i="6"/>
  <c r="V16" i="6"/>
  <c r="U16" i="6"/>
  <c r="AH12" i="6"/>
  <c r="AG12" i="6"/>
  <c r="AF12" i="6"/>
  <c r="AE12" i="6"/>
  <c r="AC12" i="6"/>
  <c r="AB12" i="6"/>
  <c r="AA12" i="6"/>
  <c r="Z12" i="6"/>
  <c r="Y12" i="6"/>
  <c r="X12" i="6"/>
  <c r="W12" i="6"/>
  <c r="V12" i="6"/>
  <c r="O12" i="6"/>
  <c r="N12" i="6"/>
  <c r="M12" i="6"/>
  <c r="L12" i="6"/>
  <c r="K12" i="6"/>
  <c r="J12" i="6"/>
  <c r="I12" i="6"/>
  <c r="H12" i="6"/>
  <c r="G12" i="6"/>
  <c r="F12" i="6"/>
  <c r="E12" i="6"/>
  <c r="D12" i="6"/>
  <c r="C12" i="6"/>
  <c r="AH9" i="6"/>
  <c r="AH8" i="6"/>
  <c r="AH6" i="6"/>
  <c r="AG6" i="6"/>
  <c r="Y70" i="5"/>
  <c r="X70" i="5"/>
  <c r="W70" i="5"/>
  <c r="V70" i="5"/>
  <c r="U70" i="5"/>
  <c r="T70" i="5"/>
  <c r="S70" i="5"/>
  <c r="R70" i="5"/>
  <c r="Q70" i="5"/>
  <c r="P70" i="5"/>
  <c r="Z63" i="5"/>
  <c r="Y63" i="5"/>
  <c r="X63" i="5"/>
  <c r="W63" i="5"/>
  <c r="V63" i="5"/>
  <c r="U63" i="5"/>
  <c r="T63" i="5"/>
  <c r="S63" i="5"/>
  <c r="S65" i="5" s="1"/>
  <c r="R63" i="5"/>
  <c r="Q63" i="5"/>
  <c r="P63" i="5"/>
  <c r="O63" i="5"/>
  <c r="Z49" i="5"/>
  <c r="Y49" i="5"/>
  <c r="X49" i="5"/>
  <c r="W49" i="5"/>
  <c r="V49" i="5"/>
  <c r="U49" i="5"/>
  <c r="T49" i="5"/>
  <c r="S49" i="5"/>
  <c r="R49" i="5"/>
  <c r="Q49" i="5"/>
  <c r="P49" i="5"/>
  <c r="O49" i="5"/>
  <c r="X35" i="5"/>
  <c r="X38" i="5" s="1"/>
  <c r="X65" i="5" s="1"/>
  <c r="W35" i="5"/>
  <c r="W38" i="5" s="1"/>
  <c r="T35" i="5"/>
  <c r="T38" i="5" s="1"/>
  <c r="S35" i="5"/>
  <c r="S38" i="5" s="1"/>
  <c r="O35" i="5"/>
  <c r="O38" i="5" s="1"/>
  <c r="K35" i="5"/>
  <c r="J35" i="5"/>
  <c r="G35" i="5"/>
  <c r="Z19" i="5"/>
  <c r="Z35" i="5" s="1"/>
  <c r="Z38" i="5" s="1"/>
  <c r="Z65" i="5" s="1"/>
  <c r="Y19" i="5"/>
  <c r="Y35" i="5" s="1"/>
  <c r="Y38" i="5" s="1"/>
  <c r="X19" i="5"/>
  <c r="W19" i="5"/>
  <c r="V19" i="5"/>
  <c r="V35" i="5" s="1"/>
  <c r="V38" i="5" s="1"/>
  <c r="U19" i="5"/>
  <c r="U35" i="5" s="1"/>
  <c r="U38" i="5" s="1"/>
  <c r="T19" i="5"/>
  <c r="S19" i="5"/>
  <c r="R19" i="5"/>
  <c r="R35" i="5" s="1"/>
  <c r="R38" i="5" s="1"/>
  <c r="R65" i="5" s="1"/>
  <c r="Q19" i="5"/>
  <c r="Q35" i="5" s="1"/>
  <c r="Q38" i="5" s="1"/>
  <c r="P19" i="5"/>
  <c r="P35" i="5" s="1"/>
  <c r="P38" i="5" s="1"/>
  <c r="P65" i="5" s="1"/>
  <c r="O19" i="5"/>
  <c r="N19" i="5"/>
  <c r="N35" i="5" s="1"/>
  <c r="M19" i="5"/>
  <c r="M35" i="5" s="1"/>
  <c r="L19" i="5"/>
  <c r="L35" i="5" s="1"/>
  <c r="K19" i="5"/>
  <c r="J19" i="5"/>
  <c r="I19" i="5"/>
  <c r="I35" i="5" s="1"/>
  <c r="H19" i="5"/>
  <c r="H35" i="5" s="1"/>
  <c r="G19" i="5"/>
  <c r="F19" i="5"/>
  <c r="F35" i="5" s="1"/>
  <c r="E19" i="5"/>
  <c r="E35" i="5" s="1"/>
  <c r="D19" i="5"/>
  <c r="D35" i="5" s="1"/>
  <c r="C19" i="5"/>
  <c r="C35" i="5" s="1"/>
  <c r="AS35" i="4"/>
  <c r="AR35" i="4"/>
  <c r="AM35" i="4"/>
  <c r="AL35" i="4"/>
  <c r="AN35" i="4" s="1"/>
  <c r="AI35" i="4"/>
  <c r="AD35" i="4"/>
  <c r="AE35" i="4" s="1"/>
  <c r="Y35" i="4"/>
  <c r="Z35" i="4" s="1"/>
  <c r="Z13" i="4" s="1"/>
  <c r="Z15" i="4" s="1"/>
  <c r="U35" i="4"/>
  <c r="V35" i="4" s="1"/>
  <c r="T35" i="4"/>
  <c r="T13" i="4" s="1"/>
  <c r="P35" i="4"/>
  <c r="P13" i="4" s="1"/>
  <c r="P15" i="4" s="1"/>
  <c r="P17" i="4" s="1"/>
  <c r="O35" i="4"/>
  <c r="N35" i="4"/>
  <c r="M35" i="4"/>
  <c r="H35" i="4"/>
  <c r="H13" i="4" s="1"/>
  <c r="H15" i="4" s="1"/>
  <c r="H17" i="4" s="1"/>
  <c r="AS34" i="4"/>
  <c r="AS21" i="4" s="1"/>
  <c r="AS22" i="4" s="1"/>
  <c r="AR34" i="4"/>
  <c r="AM34" i="4"/>
  <c r="AK34" i="4"/>
  <c r="AS33" i="4"/>
  <c r="AR33" i="4"/>
  <c r="AM33" i="4"/>
  <c r="AK33" i="4"/>
  <c r="AS32" i="4"/>
  <c r="AR32" i="4"/>
  <c r="AM32" i="4"/>
  <c r="AK32" i="4"/>
  <c r="AQ28" i="4"/>
  <c r="AP28" i="4"/>
  <c r="AN28" i="4"/>
  <c r="AM28" i="4"/>
  <c r="AL28" i="4"/>
  <c r="AJ28" i="4"/>
  <c r="AI28" i="4"/>
  <c r="AH28" i="4"/>
  <c r="AG28" i="4"/>
  <c r="AF28" i="4"/>
  <c r="AE28" i="4"/>
  <c r="AD28" i="4"/>
  <c r="AC28" i="4"/>
  <c r="AB28" i="4"/>
  <c r="Z28" i="4"/>
  <c r="Y28" i="4"/>
  <c r="X28" i="4"/>
  <c r="W28" i="4"/>
  <c r="S28" i="4"/>
  <c r="R28" i="4"/>
  <c r="N28" i="4"/>
  <c r="M28" i="4"/>
  <c r="G28" i="4"/>
  <c r="F28" i="4"/>
  <c r="AS27" i="4"/>
  <c r="AS28" i="4" s="1"/>
  <c r="AR27" i="4"/>
  <c r="AK27" i="4"/>
  <c r="AK28" i="4" s="1"/>
  <c r="AS26" i="4"/>
  <c r="AR26" i="4"/>
  <c r="AR28" i="4" s="1"/>
  <c r="AM26" i="4"/>
  <c r="AK26" i="4"/>
  <c r="AR22" i="4"/>
  <c r="AP22" i="4"/>
  <c r="AJ22" i="4"/>
  <c r="AK22" i="4" s="1"/>
  <c r="AI22" i="4"/>
  <c r="AH22" i="4"/>
  <c r="AG22" i="4"/>
  <c r="AF22" i="4"/>
  <c r="AD22" i="4"/>
  <c r="Y22" i="4"/>
  <c r="X22" i="4"/>
  <c r="V22" i="4"/>
  <c r="U22" i="4"/>
  <c r="R22" i="4"/>
  <c r="Q22" i="4"/>
  <c r="P22" i="4"/>
  <c r="N22" i="4"/>
  <c r="M22" i="4"/>
  <c r="I22" i="4"/>
  <c r="H22" i="4"/>
  <c r="F22" i="4"/>
  <c r="E22" i="4"/>
  <c r="D22" i="4"/>
  <c r="AR21" i="4"/>
  <c r="AQ21" i="4"/>
  <c r="AQ22" i="4" s="1"/>
  <c r="AP21" i="4"/>
  <c r="AM21" i="4"/>
  <c r="AL21" i="4"/>
  <c r="AL22" i="4" s="1"/>
  <c r="AK21" i="4"/>
  <c r="AF21" i="4"/>
  <c r="AE21" i="4"/>
  <c r="AE22" i="4" s="1"/>
  <c r="AD21" i="4"/>
  <c r="AC21" i="4"/>
  <c r="AC22" i="4" s="1"/>
  <c r="AB21" i="4"/>
  <c r="AB22" i="4" s="1"/>
  <c r="AA21" i="4"/>
  <c r="AA22" i="4" s="1"/>
  <c r="Z21" i="4"/>
  <c r="Z22" i="4" s="1"/>
  <c r="Y21" i="4"/>
  <c r="X21" i="4"/>
  <c r="W21" i="4"/>
  <c r="W22" i="4" s="1"/>
  <c r="V21" i="4"/>
  <c r="U21" i="4"/>
  <c r="T21" i="4"/>
  <c r="T22" i="4" s="1"/>
  <c r="T24" i="4" s="1"/>
  <c r="T30" i="4" s="1"/>
  <c r="S21" i="4"/>
  <c r="S22" i="4" s="1"/>
  <c r="R21" i="4"/>
  <c r="Q21" i="4"/>
  <c r="P21" i="4"/>
  <c r="O21" i="4"/>
  <c r="O22" i="4" s="1"/>
  <c r="N21" i="4"/>
  <c r="M21" i="4"/>
  <c r="L21" i="4"/>
  <c r="L22" i="4" s="1"/>
  <c r="K21" i="4"/>
  <c r="K22" i="4" s="1"/>
  <c r="J21" i="4"/>
  <c r="J22" i="4" s="1"/>
  <c r="I21" i="4"/>
  <c r="H21" i="4"/>
  <c r="G21" i="4"/>
  <c r="G22" i="4" s="1"/>
  <c r="F21" i="4"/>
  <c r="E21" i="4"/>
  <c r="D21" i="4"/>
  <c r="C21" i="4"/>
  <c r="C22" i="4" s="1"/>
  <c r="AS20" i="4"/>
  <c r="AR20" i="4"/>
  <c r="AM20" i="4"/>
  <c r="AK20" i="4"/>
  <c r="T17" i="4"/>
  <c r="T37" i="4" s="1"/>
  <c r="T38" i="4" s="1"/>
  <c r="AQ15" i="4"/>
  <c r="AP15" i="4"/>
  <c r="AM15" i="4"/>
  <c r="AJ15" i="4"/>
  <c r="AK15" i="4" s="1"/>
  <c r="AI15" i="4"/>
  <c r="AH15" i="4"/>
  <c r="AG15" i="4"/>
  <c r="T15" i="4"/>
  <c r="O15" i="4"/>
  <c r="O17" i="4" s="1"/>
  <c r="O37" i="4" s="1"/>
  <c r="O38" i="4" s="1"/>
  <c r="N15" i="4"/>
  <c r="L15" i="4"/>
  <c r="J15" i="4"/>
  <c r="D15" i="4"/>
  <c r="AS14" i="4"/>
  <c r="AR14" i="4"/>
  <c r="AM14" i="4"/>
  <c r="AK14" i="4"/>
  <c r="AS13" i="4"/>
  <c r="AS15" i="4" s="1"/>
  <c r="AR13" i="4"/>
  <c r="AR15" i="4" s="1"/>
  <c r="AQ13" i="4"/>
  <c r="AP13" i="4"/>
  <c r="AL13" i="4"/>
  <c r="AL15" i="4" s="1"/>
  <c r="AK13" i="4"/>
  <c r="O13" i="4"/>
  <c r="N13" i="4"/>
  <c r="M13" i="4"/>
  <c r="M15" i="4" s="1"/>
  <c r="L13" i="4"/>
  <c r="K13" i="4"/>
  <c r="K15" i="4" s="1"/>
  <c r="J13" i="4"/>
  <c r="I13" i="4"/>
  <c r="I15" i="4" s="1"/>
  <c r="G13" i="4"/>
  <c r="G15" i="4" s="1"/>
  <c r="G17" i="4" s="1"/>
  <c r="F13" i="4"/>
  <c r="F15" i="4" s="1"/>
  <c r="E13" i="4"/>
  <c r="E15" i="4" s="1"/>
  <c r="D13" i="4"/>
  <c r="C13" i="4"/>
  <c r="C15" i="4" s="1"/>
  <c r="AR10" i="4"/>
  <c r="AN10" i="4"/>
  <c r="AI10" i="4"/>
  <c r="AF10" i="4"/>
  <c r="AD10" i="4"/>
  <c r="X10" i="4"/>
  <c r="O10" i="4"/>
  <c r="I10" i="4"/>
  <c r="H10" i="4"/>
  <c r="G10" i="4"/>
  <c r="E10" i="4"/>
  <c r="AR9" i="4"/>
  <c r="AR17" i="4" s="1"/>
  <c r="AQ9" i="4"/>
  <c r="AQ17" i="4" s="1"/>
  <c r="AP9" i="4"/>
  <c r="AP10" i="4" s="1"/>
  <c r="AN9" i="4"/>
  <c r="AL9" i="4"/>
  <c r="AL10" i="4" s="1"/>
  <c r="AJ9" i="4"/>
  <c r="AJ10" i="4" s="1"/>
  <c r="AI9" i="4"/>
  <c r="AI17" i="4" s="1"/>
  <c r="AH9" i="4"/>
  <c r="AH17" i="4" s="1"/>
  <c r="AG9" i="4"/>
  <c r="AG10" i="4" s="1"/>
  <c r="AF9" i="4"/>
  <c r="AE9" i="4"/>
  <c r="AE10" i="4" s="1"/>
  <c r="AD9" i="4"/>
  <c r="AC9" i="4"/>
  <c r="AC10" i="4" s="1"/>
  <c r="AB9" i="4"/>
  <c r="AB10" i="4" s="1"/>
  <c r="AA9" i="4"/>
  <c r="AA10" i="4" s="1"/>
  <c r="Z9" i="4"/>
  <c r="Z10" i="4" s="1"/>
  <c r="Y9" i="4"/>
  <c r="Y10" i="4" s="1"/>
  <c r="X9" i="4"/>
  <c r="W9" i="4"/>
  <c r="W10" i="4" s="1"/>
  <c r="V9" i="4"/>
  <c r="U9" i="4"/>
  <c r="T9" i="4"/>
  <c r="S9" i="4"/>
  <c r="R9" i="4"/>
  <c r="Q9" i="4"/>
  <c r="Q10" i="4" s="1"/>
  <c r="P9" i="4"/>
  <c r="P10" i="4" s="1"/>
  <c r="O9" i="4"/>
  <c r="N9" i="4"/>
  <c r="M9" i="4"/>
  <c r="L9" i="4"/>
  <c r="L10" i="4" s="1"/>
  <c r="K9" i="4"/>
  <c r="J9" i="4"/>
  <c r="J17" i="4" s="1"/>
  <c r="I9" i="4"/>
  <c r="I17" i="4" s="1"/>
  <c r="H9" i="4"/>
  <c r="G9" i="4"/>
  <c r="F9" i="4"/>
  <c r="E9" i="4"/>
  <c r="D9" i="4"/>
  <c r="D10" i="4" s="1"/>
  <c r="C9" i="4"/>
  <c r="C17" i="4" s="1"/>
  <c r="AS7" i="4"/>
  <c r="AR7" i="4"/>
  <c r="AM7" i="4"/>
  <c r="AK7" i="4"/>
  <c r="AS6" i="4"/>
  <c r="AS9" i="4" s="1"/>
  <c r="AR6" i="4"/>
  <c r="AM6" i="4"/>
  <c r="AM9" i="4" s="1"/>
  <c r="AM10" i="4" s="1"/>
  <c r="AK6" i="4"/>
  <c r="AK9" i="4" s="1"/>
  <c r="AS36" i="3"/>
  <c r="AS37" i="3" s="1"/>
  <c r="AR36" i="3"/>
  <c r="AR37" i="3" s="1"/>
  <c r="AI36" i="3"/>
  <c r="AI37" i="3" s="1"/>
  <c r="AS28" i="3"/>
  <c r="AR28" i="3"/>
  <c r="AQ28" i="3"/>
  <c r="AP28" i="3"/>
  <c r="AO28" i="3"/>
  <c r="AN28" i="3"/>
  <c r="AM28" i="3"/>
  <c r="AL28" i="3"/>
  <c r="AK28" i="3"/>
  <c r="AJ28" i="3"/>
  <c r="AI28" i="3"/>
  <c r="AH28" i="3"/>
  <c r="AG28" i="3"/>
  <c r="AF28" i="3"/>
  <c r="AE28" i="3"/>
  <c r="AD28" i="3"/>
  <c r="AC28" i="3"/>
  <c r="AB28" i="3"/>
  <c r="AA28" i="3"/>
  <c r="Z28" i="3"/>
  <c r="Y28" i="3"/>
  <c r="X28" i="3"/>
  <c r="W28" i="3"/>
  <c r="S28" i="3"/>
  <c r="R28" i="3"/>
  <c r="N28" i="3"/>
  <c r="M28" i="3"/>
  <c r="G28" i="3"/>
  <c r="F28" i="3"/>
  <c r="AS24" i="3"/>
  <c r="AR24" i="3"/>
  <c r="AS22" i="3"/>
  <c r="AR22" i="3"/>
  <c r="AQ22" i="3"/>
  <c r="AP22" i="3"/>
  <c r="AO22" i="3"/>
  <c r="AN22" i="3"/>
  <c r="AM22" i="3"/>
  <c r="AL22" i="3"/>
  <c r="AK22" i="3"/>
  <c r="AJ22" i="3"/>
  <c r="AI22" i="3"/>
  <c r="AH22" i="3"/>
  <c r="AG22" i="3"/>
  <c r="AF22" i="3"/>
  <c r="AE22" i="3"/>
  <c r="AD22" i="3"/>
  <c r="AC22" i="3"/>
  <c r="AB22" i="3"/>
  <c r="AA22" i="3"/>
  <c r="Z22" i="3"/>
  <c r="Y22" i="3"/>
  <c r="X22" i="3"/>
  <c r="W22" i="3"/>
  <c r="V22" i="3"/>
  <c r="U22" i="3"/>
  <c r="T22" i="3"/>
  <c r="S22" i="3"/>
  <c r="R22" i="3"/>
  <c r="Q22" i="3"/>
  <c r="P22" i="3"/>
  <c r="O22" i="3"/>
  <c r="N22" i="3"/>
  <c r="M22" i="3"/>
  <c r="L22" i="3"/>
  <c r="K22" i="3"/>
  <c r="J22" i="3"/>
  <c r="I22" i="3"/>
  <c r="H22" i="3"/>
  <c r="G22" i="3"/>
  <c r="F22" i="3"/>
  <c r="E22" i="3"/>
  <c r="D22" i="3"/>
  <c r="C22" i="3"/>
  <c r="AM17" i="3"/>
  <c r="AI17" i="3"/>
  <c r="AI24" i="3" s="1"/>
  <c r="AI30" i="3" s="1"/>
  <c r="AD17" i="3"/>
  <c r="Y17" i="3"/>
  <c r="Y24" i="3" s="1"/>
  <c r="Y30" i="3" s="1"/>
  <c r="U17" i="3"/>
  <c r="G17" i="3"/>
  <c r="G36" i="3" s="1"/>
  <c r="G37" i="3" s="1"/>
  <c r="C17" i="3"/>
  <c r="AS15" i="3"/>
  <c r="AR15" i="3"/>
  <c r="AQ15" i="3"/>
  <c r="AP15" i="3"/>
  <c r="AO15" i="3"/>
  <c r="AN15" i="3"/>
  <c r="AM15" i="3"/>
  <c r="AL15" i="3"/>
  <c r="AL17" i="3" s="1"/>
  <c r="AK15" i="3"/>
  <c r="AJ15" i="3"/>
  <c r="AI15" i="3"/>
  <c r="AH15" i="3"/>
  <c r="AG15" i="3"/>
  <c r="AG17" i="3" s="1"/>
  <c r="AF15" i="3"/>
  <c r="AE15" i="3"/>
  <c r="AE17" i="3" s="1"/>
  <c r="AD15" i="3"/>
  <c r="AC15" i="3"/>
  <c r="AB15" i="3"/>
  <c r="AA15" i="3"/>
  <c r="Z15" i="3"/>
  <c r="Y15" i="3"/>
  <c r="X15" i="3"/>
  <c r="W15" i="3"/>
  <c r="V15" i="3"/>
  <c r="V17" i="3" s="1"/>
  <c r="U15" i="3"/>
  <c r="T15" i="3"/>
  <c r="S15" i="3"/>
  <c r="R15" i="3"/>
  <c r="Q15" i="3"/>
  <c r="P15" i="3"/>
  <c r="O15" i="3"/>
  <c r="N15" i="3"/>
  <c r="M15" i="3"/>
  <c r="L15" i="3"/>
  <c r="K15" i="3"/>
  <c r="J15" i="3"/>
  <c r="I15" i="3"/>
  <c r="H15" i="3"/>
  <c r="G15" i="3"/>
  <c r="F15" i="3"/>
  <c r="F17" i="3" s="1"/>
  <c r="E15" i="3"/>
  <c r="D15" i="3"/>
  <c r="C15" i="3"/>
  <c r="AS10" i="3"/>
  <c r="AP10" i="3"/>
  <c r="AO10" i="3"/>
  <c r="AI10" i="3"/>
  <c r="AG10" i="3"/>
  <c r="AE10" i="3"/>
  <c r="AD10" i="3"/>
  <c r="AA10" i="3"/>
  <c r="Z10" i="3"/>
  <c r="W10" i="3"/>
  <c r="S10" i="3"/>
  <c r="R10" i="3"/>
  <c r="O10" i="3"/>
  <c r="N10" i="3"/>
  <c r="K10" i="3"/>
  <c r="J10" i="3"/>
  <c r="I10" i="3"/>
  <c r="F10" i="3"/>
  <c r="AS9" i="3"/>
  <c r="AR9" i="3"/>
  <c r="AR10" i="3" s="1"/>
  <c r="AQ9" i="3"/>
  <c r="AQ17" i="3" s="1"/>
  <c r="AP9" i="3"/>
  <c r="AO9" i="3"/>
  <c r="AO17" i="3" s="1"/>
  <c r="AN9" i="3"/>
  <c r="AN10" i="3" s="1"/>
  <c r="AM9" i="3"/>
  <c r="AM10" i="3" s="1"/>
  <c r="AL9" i="3"/>
  <c r="AL10" i="3" s="1"/>
  <c r="AK9" i="3"/>
  <c r="AK17" i="3" s="1"/>
  <c r="AJ9" i="3"/>
  <c r="AI9" i="3"/>
  <c r="AH9" i="3"/>
  <c r="AH10" i="3" s="1"/>
  <c r="AG9" i="3"/>
  <c r="AF9" i="3"/>
  <c r="AF10" i="3" s="1"/>
  <c r="AE9" i="3"/>
  <c r="AD9" i="3"/>
  <c r="AC9" i="3"/>
  <c r="AC10" i="3" s="1"/>
  <c r="AB9" i="3"/>
  <c r="AA9" i="3"/>
  <c r="AA17" i="3" s="1"/>
  <c r="Z9" i="3"/>
  <c r="Y9" i="3"/>
  <c r="Y10" i="3" s="1"/>
  <c r="X9" i="3"/>
  <c r="X10" i="3" s="1"/>
  <c r="W9" i="3"/>
  <c r="W17" i="3" s="1"/>
  <c r="V9" i="3"/>
  <c r="U9" i="3"/>
  <c r="T9" i="3"/>
  <c r="T17" i="3" s="1"/>
  <c r="S9" i="3"/>
  <c r="S17" i="3" s="1"/>
  <c r="R9" i="3"/>
  <c r="Q9" i="3"/>
  <c r="Q10" i="3" s="1"/>
  <c r="P9" i="3"/>
  <c r="P10" i="3" s="1"/>
  <c r="O9" i="3"/>
  <c r="O17" i="3" s="1"/>
  <c r="N9" i="3"/>
  <c r="M9" i="3"/>
  <c r="M10" i="3" s="1"/>
  <c r="L9" i="3"/>
  <c r="L10" i="3" s="1"/>
  <c r="K9" i="3"/>
  <c r="K17" i="3" s="1"/>
  <c r="J9" i="3"/>
  <c r="I9" i="3"/>
  <c r="I17" i="3" s="1"/>
  <c r="H9" i="3"/>
  <c r="H10" i="3" s="1"/>
  <c r="G9" i="3"/>
  <c r="G10" i="3" s="1"/>
  <c r="F9" i="3"/>
  <c r="E9" i="3"/>
  <c r="E10" i="3" s="1"/>
  <c r="D9" i="3"/>
  <c r="C9" i="3"/>
  <c r="C10" i="3" s="1"/>
  <c r="X66" i="2"/>
  <c r="T66" i="2"/>
  <c r="P66" i="2"/>
  <c r="I66" i="2"/>
  <c r="E66" i="2"/>
  <c r="AC64" i="2"/>
  <c r="AC66" i="2" s="1"/>
  <c r="AB64" i="2"/>
  <c r="Y64" i="2"/>
  <c r="Y66" i="2" s="1"/>
  <c r="X64" i="2"/>
  <c r="U64" i="2"/>
  <c r="U66" i="2" s="1"/>
  <c r="T64" i="2"/>
  <c r="Q64" i="2"/>
  <c r="Q66" i="2" s="1"/>
  <c r="P64" i="2"/>
  <c r="I64" i="2"/>
  <c r="G64" i="2"/>
  <c r="F64" i="2"/>
  <c r="AD61" i="2"/>
  <c r="AD64" i="2" s="1"/>
  <c r="AC61" i="2"/>
  <c r="AB61" i="2"/>
  <c r="AA61" i="2"/>
  <c r="AA64" i="2" s="1"/>
  <c r="Z61" i="2"/>
  <c r="Z64" i="2" s="1"/>
  <c r="Z66" i="2" s="1"/>
  <c r="Y61" i="2"/>
  <c r="X61" i="2"/>
  <c r="W61" i="2"/>
  <c r="W64" i="2" s="1"/>
  <c r="W66" i="2" s="1"/>
  <c r="V61" i="2"/>
  <c r="V64" i="2" s="1"/>
  <c r="V66" i="2" s="1"/>
  <c r="U61" i="2"/>
  <c r="T61" i="2"/>
  <c r="S61" i="2"/>
  <c r="S64" i="2" s="1"/>
  <c r="R61" i="2"/>
  <c r="R64" i="2" s="1"/>
  <c r="R66" i="2" s="1"/>
  <c r="Q61" i="2"/>
  <c r="P61" i="2"/>
  <c r="O61" i="2"/>
  <c r="N61" i="2"/>
  <c r="N64" i="2" s="1"/>
  <c r="N66" i="2" s="1"/>
  <c r="M61" i="2"/>
  <c r="L61" i="2"/>
  <c r="K61" i="2"/>
  <c r="K64" i="2" s="1"/>
  <c r="J61" i="2"/>
  <c r="J64" i="2" s="1"/>
  <c r="I61" i="2"/>
  <c r="H61" i="2"/>
  <c r="H64" i="2" s="1"/>
  <c r="G61" i="2"/>
  <c r="F61" i="2"/>
  <c r="F66" i="2" s="1"/>
  <c r="E61" i="2"/>
  <c r="E64" i="2" s="1"/>
  <c r="D61" i="2"/>
  <c r="D64" i="2" s="1"/>
  <c r="C61" i="2"/>
  <c r="C66" i="2" s="1"/>
  <c r="AD51" i="2"/>
  <c r="AC51" i="2"/>
  <c r="AB51" i="2"/>
  <c r="AA51" i="2"/>
  <c r="Z51" i="2"/>
  <c r="Y51" i="2"/>
  <c r="X51" i="2"/>
  <c r="W51" i="2"/>
  <c r="V51" i="2"/>
  <c r="U51" i="2"/>
  <c r="T51" i="2"/>
  <c r="S51" i="2"/>
  <c r="R51" i="2"/>
  <c r="Q51" i="2"/>
  <c r="P51" i="2"/>
  <c r="N51" i="2"/>
  <c r="K51" i="2"/>
  <c r="J51" i="2"/>
  <c r="I51" i="2"/>
  <c r="H51" i="2"/>
  <c r="G51" i="2"/>
  <c r="AD41" i="2"/>
  <c r="AC41" i="2"/>
  <c r="AB41" i="2"/>
  <c r="AA41" i="2"/>
  <c r="Z41" i="2"/>
  <c r="Y41" i="2"/>
  <c r="X41" i="2"/>
  <c r="W41" i="2"/>
  <c r="V41" i="2"/>
  <c r="U41" i="2"/>
  <c r="T41" i="2"/>
  <c r="S41" i="2"/>
  <c r="R41" i="2"/>
  <c r="Q41" i="2"/>
  <c r="P41" i="2"/>
  <c r="O41" i="2"/>
  <c r="N41" i="2"/>
  <c r="M41" i="2"/>
  <c r="L41" i="2"/>
  <c r="K41" i="2"/>
  <c r="K66" i="2" s="1"/>
  <c r="J41" i="2"/>
  <c r="I41" i="2"/>
  <c r="H41" i="2"/>
  <c r="H66" i="2" s="1"/>
  <c r="G41" i="2"/>
  <c r="G66" i="2" s="1"/>
  <c r="AB30" i="2"/>
  <c r="AA30" i="2"/>
  <c r="Z30" i="2"/>
  <c r="Y30" i="2"/>
  <c r="X30" i="2"/>
  <c r="W30" i="2"/>
  <c r="U30" i="2"/>
  <c r="T30" i="2"/>
  <c r="S30" i="2"/>
  <c r="R30" i="2"/>
  <c r="Q30" i="2"/>
  <c r="P30" i="2"/>
  <c r="O30" i="2"/>
  <c r="N30" i="2"/>
  <c r="M30" i="2"/>
  <c r="L30" i="2"/>
  <c r="AA27" i="2"/>
  <c r="W27" i="2"/>
  <c r="S27" i="2"/>
  <c r="K27" i="2"/>
  <c r="D27" i="2"/>
  <c r="AD25" i="2"/>
  <c r="AC25" i="2"/>
  <c r="AB25" i="2"/>
  <c r="AA25" i="2"/>
  <c r="Z25" i="2"/>
  <c r="Y25" i="2"/>
  <c r="X25" i="2"/>
  <c r="W25" i="2"/>
  <c r="V25" i="2"/>
  <c r="U25" i="2"/>
  <c r="T25" i="2"/>
  <c r="S25" i="2"/>
  <c r="R25" i="2"/>
  <c r="Q25" i="2"/>
  <c r="P25" i="2"/>
  <c r="O25" i="2"/>
  <c r="N25" i="2"/>
  <c r="M25" i="2"/>
  <c r="L25" i="2"/>
  <c r="K25" i="2"/>
  <c r="J25" i="2"/>
  <c r="I25" i="2"/>
  <c r="I27" i="2" s="1"/>
  <c r="H25" i="2"/>
  <c r="G25" i="2"/>
  <c r="F25" i="2"/>
  <c r="E25" i="2"/>
  <c r="D25" i="2"/>
  <c r="C25" i="2"/>
  <c r="C27" i="2" s="1"/>
  <c r="AD12" i="2"/>
  <c r="AD27" i="2" s="1"/>
  <c r="AC12" i="2"/>
  <c r="AC27" i="2" s="1"/>
  <c r="AB12" i="2"/>
  <c r="AB27" i="2" s="1"/>
  <c r="AA12" i="2"/>
  <c r="Z12" i="2"/>
  <c r="Y12" i="2"/>
  <c r="Y27" i="2" s="1"/>
  <c r="X12" i="2"/>
  <c r="W12" i="2"/>
  <c r="V12" i="2"/>
  <c r="V27" i="2" s="1"/>
  <c r="U12" i="2"/>
  <c r="U27" i="2" s="1"/>
  <c r="T12" i="2"/>
  <c r="T27" i="2" s="1"/>
  <c r="S12" i="2"/>
  <c r="R12" i="2"/>
  <c r="R27" i="2" s="1"/>
  <c r="Q12" i="2"/>
  <c r="Q27" i="2" s="1"/>
  <c r="P12" i="2"/>
  <c r="O12" i="2"/>
  <c r="N12" i="2"/>
  <c r="M12" i="2"/>
  <c r="L12" i="2"/>
  <c r="K12" i="2"/>
  <c r="J12" i="2"/>
  <c r="J27" i="2" s="1"/>
  <c r="I12" i="2"/>
  <c r="H12" i="2"/>
  <c r="G12" i="2"/>
  <c r="D12" i="2"/>
  <c r="C12" i="2"/>
  <c r="AB66" i="2" l="1"/>
  <c r="AD66" i="2"/>
  <c r="Z27" i="2"/>
  <c r="O36" i="3"/>
  <c r="O37" i="3" s="1"/>
  <c r="O24" i="3"/>
  <c r="O30" i="3" s="1"/>
  <c r="W36" i="3"/>
  <c r="W37" i="3" s="1"/>
  <c r="W24" i="3"/>
  <c r="W30" i="3" s="1"/>
  <c r="AD24" i="3"/>
  <c r="AD30" i="3" s="1"/>
  <c r="AD36" i="3"/>
  <c r="AD37" i="3" s="1"/>
  <c r="Q65" i="5"/>
  <c r="H27" i="2"/>
  <c r="P27" i="2"/>
  <c r="X27" i="2"/>
  <c r="I24" i="3"/>
  <c r="I30" i="3" s="1"/>
  <c r="I36" i="3"/>
  <c r="I37" i="3" s="1"/>
  <c r="AO36" i="3"/>
  <c r="AO37" i="3" s="1"/>
  <c r="AO24" i="3"/>
  <c r="AQ37" i="4"/>
  <c r="AQ38" i="4" s="1"/>
  <c r="AQ24" i="4"/>
  <c r="AQ30" i="4" s="1"/>
  <c r="AM36" i="3"/>
  <c r="AM37" i="3" s="1"/>
  <c r="AM24" i="3"/>
  <c r="AK10" i="4"/>
  <c r="AK17" i="4"/>
  <c r="I37" i="4"/>
  <c r="I38" i="4" s="1"/>
  <c r="I24" i="4"/>
  <c r="I30" i="4" s="1"/>
  <c r="AR37" i="4"/>
  <c r="AR38" i="4" s="1"/>
  <c r="AR24" i="4"/>
  <c r="AR30" i="4" s="1"/>
  <c r="G24" i="4"/>
  <c r="G30" i="4" s="1"/>
  <c r="G37" i="4"/>
  <c r="G38" i="4" s="1"/>
  <c r="W35" i="4"/>
  <c r="W13" i="4" s="1"/>
  <c r="W15" i="4" s="1"/>
  <c r="W17" i="4" s="1"/>
  <c r="W37" i="4" s="1"/>
  <c r="W38" i="4" s="1"/>
  <c r="V13" i="4"/>
  <c r="V15" i="4" s="1"/>
  <c r="V17" i="4" s="1"/>
  <c r="P24" i="4"/>
  <c r="P30" i="4" s="1"/>
  <c r="P37" i="4"/>
  <c r="P38" i="4" s="1"/>
  <c r="K24" i="3"/>
  <c r="K30" i="3" s="1"/>
  <c r="K36" i="3"/>
  <c r="K37" i="3" s="1"/>
  <c r="S24" i="3"/>
  <c r="S30" i="3" s="1"/>
  <c r="S36" i="3"/>
  <c r="S37" i="3" s="1"/>
  <c r="AA24" i="3"/>
  <c r="AA30" i="3" s="1"/>
  <c r="AA36" i="3"/>
  <c r="AA37" i="3" s="1"/>
  <c r="AQ24" i="3"/>
  <c r="AQ30" i="3" s="1"/>
  <c r="AQ36" i="3"/>
  <c r="AQ37" i="3" s="1"/>
  <c r="F24" i="3"/>
  <c r="F30" i="3" s="1"/>
  <c r="F36" i="3"/>
  <c r="F37" i="3" s="1"/>
  <c r="V24" i="3"/>
  <c r="V30" i="3" s="1"/>
  <c r="V36" i="3"/>
  <c r="V37" i="3" s="1"/>
  <c r="AL24" i="3"/>
  <c r="AL30" i="3" s="1"/>
  <c r="AL36" i="3"/>
  <c r="AL37" i="3" s="1"/>
  <c r="C36" i="3"/>
  <c r="C37" i="3" s="1"/>
  <c r="C24" i="3"/>
  <c r="C30" i="3" s="1"/>
  <c r="J37" i="4"/>
  <c r="J38" i="4" s="1"/>
  <c r="J24" i="4"/>
  <c r="J30" i="4" s="1"/>
  <c r="AH24" i="4"/>
  <c r="AH30" i="4" s="1"/>
  <c r="AH37" i="4"/>
  <c r="AH38" i="4" s="1"/>
  <c r="N24" i="4"/>
  <c r="N30" i="4" s="1"/>
  <c r="T65" i="5"/>
  <c r="J66" i="2"/>
  <c r="D10" i="3"/>
  <c r="D17" i="3"/>
  <c r="T24" i="3"/>
  <c r="T30" i="3" s="1"/>
  <c r="T36" i="3"/>
  <c r="T37" i="3" s="1"/>
  <c r="AB17" i="3"/>
  <c r="AB10" i="3"/>
  <c r="AJ17" i="3"/>
  <c r="AJ10" i="3"/>
  <c r="AE36" i="3"/>
  <c r="AE37" i="3" s="1"/>
  <c r="AE24" i="3"/>
  <c r="AE30" i="3" s="1"/>
  <c r="C24" i="4"/>
  <c r="C30" i="4" s="1"/>
  <c r="C37" i="4"/>
  <c r="C38" i="4" s="1"/>
  <c r="K17" i="4"/>
  <c r="AI37" i="4"/>
  <c r="AI38" i="4" s="1"/>
  <c r="AI24" i="4"/>
  <c r="AI30" i="4" s="1"/>
  <c r="O24" i="4"/>
  <c r="O30" i="4" s="1"/>
  <c r="W24" i="4"/>
  <c r="W30" i="4" s="1"/>
  <c r="H37" i="4"/>
  <c r="H38" i="4" s="1"/>
  <c r="H24" i="4"/>
  <c r="H30" i="4" s="1"/>
  <c r="AF35" i="4"/>
  <c r="AE13" i="4"/>
  <c r="AE15" i="4" s="1"/>
  <c r="AE17" i="4" s="1"/>
  <c r="AE37" i="4" s="1"/>
  <c r="AE38" i="4" s="1"/>
  <c r="U65" i="5"/>
  <c r="AK24" i="3"/>
  <c r="AK30" i="3" s="1"/>
  <c r="AK36" i="3"/>
  <c r="AK37" i="3" s="1"/>
  <c r="L17" i="3"/>
  <c r="V65" i="5"/>
  <c r="S66" i="2"/>
  <c r="AA66" i="2"/>
  <c r="N17" i="3"/>
  <c r="AG36" i="3"/>
  <c r="AG37" i="3" s="1"/>
  <c r="AG24" i="3"/>
  <c r="AG30" i="3" s="1"/>
  <c r="U36" i="3"/>
  <c r="U37" i="3" s="1"/>
  <c r="U24" i="3"/>
  <c r="U30" i="3" s="1"/>
  <c r="AS10" i="4"/>
  <c r="AS17" i="4"/>
  <c r="E17" i="4"/>
  <c r="M17" i="4"/>
  <c r="M37" i="4" s="1"/>
  <c r="M38" i="4" s="1"/>
  <c r="R10" i="4"/>
  <c r="D66" i="2"/>
  <c r="AC17" i="3"/>
  <c r="Y36" i="3"/>
  <c r="Y37" i="3" s="1"/>
  <c r="U13" i="4"/>
  <c r="U15" i="4" s="1"/>
  <c r="U17" i="4" s="1"/>
  <c r="AD13" i="4"/>
  <c r="AD15" i="4" s="1"/>
  <c r="AG17" i="4"/>
  <c r="AP17" i="4"/>
  <c r="AN22" i="4"/>
  <c r="X35" i="4"/>
  <c r="X13" i="4" s="1"/>
  <c r="X15" i="4" s="1"/>
  <c r="X17" i="4" s="1"/>
  <c r="X37" i="4" s="1"/>
  <c r="X38" i="4" s="1"/>
  <c r="M17" i="3"/>
  <c r="AN17" i="3"/>
  <c r="J10" i="4"/>
  <c r="S10" i="4"/>
  <c r="Z17" i="4"/>
  <c r="Z37" i="4" s="1"/>
  <c r="Z38" i="4" s="1"/>
  <c r="Q35" i="4"/>
  <c r="AA35" i="4"/>
  <c r="AQ10" i="3"/>
  <c r="E17" i="3"/>
  <c r="AF17" i="3"/>
  <c r="G24" i="3"/>
  <c r="G30" i="3" s="1"/>
  <c r="K10" i="4"/>
  <c r="AJ17" i="4"/>
  <c r="X17" i="3"/>
  <c r="C10" i="4"/>
  <c r="M10" i="4"/>
  <c r="AH10" i="4"/>
  <c r="AQ10" i="4"/>
  <c r="Y13" i="4"/>
  <c r="Y15" i="4" s="1"/>
  <c r="Y17" i="4" s="1"/>
  <c r="P17" i="3"/>
  <c r="F17" i="4"/>
  <c r="N17" i="4"/>
  <c r="N37" i="4" s="1"/>
  <c r="N38" i="4" s="1"/>
  <c r="AD17" i="4"/>
  <c r="AL17" i="4"/>
  <c r="N10" i="4"/>
  <c r="AM17" i="4"/>
  <c r="AM22" i="4"/>
  <c r="C64" i="2"/>
  <c r="AK10" i="3"/>
  <c r="H17" i="3"/>
  <c r="Q17" i="3"/>
  <c r="F10" i="4"/>
  <c r="L17" i="4"/>
  <c r="W65" i="5"/>
  <c r="J17" i="3"/>
  <c r="R17" i="3"/>
  <c r="Z17" i="3"/>
  <c r="AH17" i="3"/>
  <c r="AP17" i="3"/>
  <c r="D17" i="4"/>
  <c r="AN24" i="4" l="1"/>
  <c r="AN30" i="4" s="1"/>
  <c r="AN37" i="4"/>
  <c r="AN38" i="4" s="1"/>
  <c r="V37" i="4"/>
  <c r="V38" i="4" s="1"/>
  <c r="V24" i="4"/>
  <c r="V30" i="4" s="1"/>
  <c r="U37" i="4"/>
  <c r="U38" i="4" s="1"/>
  <c r="U24" i="4"/>
  <c r="U30" i="4" s="1"/>
  <c r="D37" i="4"/>
  <c r="D38" i="4" s="1"/>
  <c r="D24" i="4"/>
  <c r="D30" i="4" s="1"/>
  <c r="Z24" i="3"/>
  <c r="Z30" i="3" s="1"/>
  <c r="Z36" i="3"/>
  <c r="Z37" i="3" s="1"/>
  <c r="L37" i="4"/>
  <c r="L38" i="4" s="1"/>
  <c r="L24" i="4"/>
  <c r="L30" i="4" s="1"/>
  <c r="AM37" i="4"/>
  <c r="AM38" i="4" s="1"/>
  <c r="AM24" i="4"/>
  <c r="AM30" i="4" s="1"/>
  <c r="AJ37" i="4"/>
  <c r="AJ38" i="4" s="1"/>
  <c r="AJ24" i="4"/>
  <c r="AJ30" i="4" s="1"/>
  <c r="R35" i="4"/>
  <c r="Q13" i="4"/>
  <c r="Q15" i="4" s="1"/>
  <c r="Q17" i="4" s="1"/>
  <c r="AP37" i="4"/>
  <c r="AP38" i="4" s="1"/>
  <c r="AP24" i="4"/>
  <c r="AP30" i="4" s="1"/>
  <c r="K37" i="4"/>
  <c r="K38" i="4" s="1"/>
  <c r="K24" i="4"/>
  <c r="K30" i="4" s="1"/>
  <c r="AJ24" i="3"/>
  <c r="AJ30" i="3" s="1"/>
  <c r="AJ36" i="3"/>
  <c r="AJ37" i="3" s="1"/>
  <c r="AP36" i="3"/>
  <c r="AP37" i="3" s="1"/>
  <c r="AP24" i="3"/>
  <c r="AP30" i="3" s="1"/>
  <c r="Q24" i="3"/>
  <c r="Q30" i="3" s="1"/>
  <c r="Q36" i="3"/>
  <c r="Q37" i="3" s="1"/>
  <c r="AL37" i="4"/>
  <c r="AL38" i="4" s="1"/>
  <c r="AL24" i="4"/>
  <c r="AL30" i="4" s="1"/>
  <c r="Y24" i="4"/>
  <c r="Y30" i="4" s="1"/>
  <c r="Y37" i="4"/>
  <c r="Y38" i="4" s="1"/>
  <c r="AE24" i="4"/>
  <c r="AE30" i="4" s="1"/>
  <c r="AB24" i="3"/>
  <c r="AB30" i="3" s="1"/>
  <c r="AB36" i="3"/>
  <c r="AB37" i="3" s="1"/>
  <c r="Z24" i="4"/>
  <c r="Z30" i="4" s="1"/>
  <c r="L36" i="3"/>
  <c r="L37" i="3" s="1"/>
  <c r="L24" i="3"/>
  <c r="L30" i="3" s="1"/>
  <c r="AH24" i="3"/>
  <c r="AH30" i="3" s="1"/>
  <c r="AH36" i="3"/>
  <c r="AH37" i="3" s="1"/>
  <c r="H24" i="3"/>
  <c r="H30" i="3" s="1"/>
  <c r="H36" i="3"/>
  <c r="H37" i="3" s="1"/>
  <c r="AD37" i="4"/>
  <c r="AD38" i="4" s="1"/>
  <c r="AD24" i="4"/>
  <c r="AD30" i="4" s="1"/>
  <c r="M24" i="4"/>
  <c r="M30" i="4" s="1"/>
  <c r="AK37" i="4"/>
  <c r="AK38" i="4" s="1"/>
  <c r="AK24" i="4"/>
  <c r="AK30" i="4" s="1"/>
  <c r="AG37" i="4"/>
  <c r="AG38" i="4" s="1"/>
  <c r="AG24" i="4"/>
  <c r="AG30" i="4" s="1"/>
  <c r="AF36" i="3"/>
  <c r="AF37" i="3" s="1"/>
  <c r="AF24" i="3"/>
  <c r="AF30" i="3" s="1"/>
  <c r="AN36" i="3"/>
  <c r="AN37" i="3" s="1"/>
  <c r="AN24" i="3"/>
  <c r="AN30" i="3" s="1"/>
  <c r="N24" i="3"/>
  <c r="N30" i="3" s="1"/>
  <c r="N36" i="3"/>
  <c r="N37" i="3" s="1"/>
  <c r="R24" i="3"/>
  <c r="R30" i="3" s="1"/>
  <c r="R36" i="3"/>
  <c r="R37" i="3" s="1"/>
  <c r="E36" i="3"/>
  <c r="E37" i="3" s="1"/>
  <c r="E24" i="3"/>
  <c r="E30" i="3" s="1"/>
  <c r="M36" i="3"/>
  <c r="M37" i="3" s="1"/>
  <c r="M24" i="3"/>
  <c r="M30" i="3" s="1"/>
  <c r="AC24" i="3"/>
  <c r="AC30" i="3" s="1"/>
  <c r="AC36" i="3"/>
  <c r="AC37" i="3" s="1"/>
  <c r="E24" i="4"/>
  <c r="E30" i="4" s="1"/>
  <c r="E37" i="4"/>
  <c r="E38" i="4" s="1"/>
  <c r="D36" i="3"/>
  <c r="D37" i="3" s="1"/>
  <c r="D24" i="3"/>
  <c r="D30" i="3" s="1"/>
  <c r="F37" i="4"/>
  <c r="F38" i="4" s="1"/>
  <c r="F24" i="4"/>
  <c r="F30" i="4" s="1"/>
  <c r="AF13" i="4"/>
  <c r="AF15" i="4" s="1"/>
  <c r="AF17" i="4" s="1"/>
  <c r="AG35" i="4"/>
  <c r="J24" i="3"/>
  <c r="J30" i="3" s="1"/>
  <c r="J36" i="3"/>
  <c r="J37" i="3" s="1"/>
  <c r="AS37" i="4"/>
  <c r="AS38" i="4" s="1"/>
  <c r="AS24" i="4"/>
  <c r="AS30" i="4" s="1"/>
  <c r="P24" i="3"/>
  <c r="P30" i="3" s="1"/>
  <c r="P36" i="3"/>
  <c r="P37" i="3" s="1"/>
  <c r="X36" i="3"/>
  <c r="X37" i="3" s="1"/>
  <c r="X24" i="3"/>
  <c r="X30" i="3" s="1"/>
  <c r="AA13" i="4"/>
  <c r="AA15" i="4" s="1"/>
  <c r="AA17" i="4" s="1"/>
  <c r="AB35" i="4"/>
  <c r="X24" i="4"/>
  <c r="X30" i="4" s="1"/>
  <c r="Q37" i="4" l="1"/>
  <c r="Q38" i="4" s="1"/>
  <c r="Q24" i="4"/>
  <c r="Q30" i="4" s="1"/>
  <c r="AA37" i="4"/>
  <c r="AA38" i="4" s="1"/>
  <c r="AA24" i="4"/>
  <c r="AA30" i="4" s="1"/>
  <c r="R13" i="4"/>
  <c r="R15" i="4" s="1"/>
  <c r="R17" i="4" s="1"/>
  <c r="S35" i="4"/>
  <c r="S13" i="4" s="1"/>
  <c r="S15" i="4" s="1"/>
  <c r="S17" i="4" s="1"/>
  <c r="AB13" i="4"/>
  <c r="AB15" i="4" s="1"/>
  <c r="AB17" i="4" s="1"/>
  <c r="AC35" i="4"/>
  <c r="AC13" i="4" s="1"/>
  <c r="AC15" i="4" s="1"/>
  <c r="AC17" i="4" s="1"/>
  <c r="AF37" i="4"/>
  <c r="AF38" i="4" s="1"/>
  <c r="AF24" i="4"/>
  <c r="AF30" i="4" s="1"/>
  <c r="S37" i="4" l="1"/>
  <c r="S38" i="4" s="1"/>
  <c r="S24" i="4"/>
  <c r="S30" i="4" s="1"/>
  <c r="AB37" i="4"/>
  <c r="AB38" i="4" s="1"/>
  <c r="AB24" i="4"/>
  <c r="AB30" i="4" s="1"/>
  <c r="AC37" i="4"/>
  <c r="AC38" i="4" s="1"/>
  <c r="AC24" i="4"/>
  <c r="AC30" i="4" s="1"/>
  <c r="R37" i="4"/>
  <c r="R38" i="4" s="1"/>
  <c r="R24" i="4"/>
  <c r="R30" i="4" s="1"/>
</calcChain>
</file>

<file path=xl/sharedStrings.xml><?xml version="1.0" encoding="utf-8"?>
<sst xmlns="http://schemas.openxmlformats.org/spreadsheetml/2006/main" count="608" uniqueCount="225">
  <si>
    <t>Ativo, em R$ mil</t>
  </si>
  <si>
    <t>Dez. 17</t>
  </si>
  <si>
    <t>Dez. 18</t>
  </si>
  <si>
    <t>Dez. 19</t>
  </si>
  <si>
    <t>Jun. 20</t>
  </si>
  <si>
    <t>Set. 20</t>
  </si>
  <si>
    <t>Dez. 20</t>
  </si>
  <si>
    <t>Mar. 21</t>
  </si>
  <si>
    <t>Jun. 21</t>
  </si>
  <si>
    <t>Set.21</t>
  </si>
  <si>
    <t>Dez.21</t>
  </si>
  <si>
    <t>Mar.22</t>
  </si>
  <si>
    <t>Jun.22</t>
  </si>
  <si>
    <t>Set.22</t>
  </si>
  <si>
    <t>Dez.22</t>
  </si>
  <si>
    <t>Mar.23</t>
  </si>
  <si>
    <t>Jun.23</t>
  </si>
  <si>
    <t>Set.23</t>
  </si>
  <si>
    <t>Dez.23</t>
  </si>
  <si>
    <t>Mar.24</t>
  </si>
  <si>
    <t>Jun.24</t>
  </si>
  <si>
    <t>Set.24</t>
  </si>
  <si>
    <t xml:space="preserve">Dez.24 - Reap. </t>
  </si>
  <si>
    <t>Mar.25 Reap.</t>
  </si>
  <si>
    <t>Set.25</t>
  </si>
  <si>
    <t>Dez.25</t>
  </si>
  <si>
    <t>Mar. 26</t>
  </si>
  <si>
    <t>Ativo circulante</t>
  </si>
  <si>
    <t>Caixa e equivalentes de caixa</t>
  </si>
  <si>
    <t>Contas a receber</t>
  </si>
  <si>
    <t>Estoques</t>
  </si>
  <si>
    <t>Tributos a recuperar</t>
  </si>
  <si>
    <t>Outros ativos CP</t>
  </si>
  <si>
    <t>Total do ativo circulante</t>
  </si>
  <si>
    <t>Ativo não circulante</t>
  </si>
  <si>
    <t>Aplicações financeiras</t>
  </si>
  <si>
    <t>Partes relacionadas</t>
  </si>
  <si>
    <t>Imposto de renda e contribuição social diferidos</t>
  </si>
  <si>
    <t>-</t>
  </si>
  <si>
    <t>Outros ativos</t>
  </si>
  <si>
    <t>Depósitos judiciais</t>
  </si>
  <si>
    <t>Ativos de direito de uso</t>
  </si>
  <si>
    <t>Investimentos</t>
  </si>
  <si>
    <t>Intangível</t>
  </si>
  <si>
    <t>Imobilizado</t>
  </si>
  <si>
    <t>Total do ativo não circulante</t>
  </si>
  <si>
    <t>Total do ativo</t>
  </si>
  <si>
    <t>Passivo, em R$ mil</t>
  </si>
  <si>
    <t>Jun.21</t>
  </si>
  <si>
    <t>Passivo circulante</t>
  </si>
  <si>
    <t>Fornecedores</t>
  </si>
  <si>
    <t>Empréstimos, financiamentos e debêntures</t>
  </si>
  <si>
    <t>Obrigações trabalhistas</t>
  </si>
  <si>
    <t>Obrigações tributárias</t>
  </si>
  <si>
    <t>Tributos parcelados</t>
  </si>
  <si>
    <t>Passivos de arrendamento</t>
  </si>
  <si>
    <t>Juros sobre capital próprio a pagar</t>
  </si>
  <si>
    <t>Outros passivos</t>
  </si>
  <si>
    <t>Total do passivo circulante</t>
  </si>
  <si>
    <t>Passivo não circulante</t>
  </si>
  <si>
    <t>Provisão para riscos</t>
  </si>
  <si>
    <t>Passivo fiscal diferido</t>
  </si>
  <si>
    <t>Total do passivo não circulante</t>
  </si>
  <si>
    <t>Patrimônio líquido</t>
  </si>
  <si>
    <t>Capital social</t>
  </si>
  <si>
    <t>Ações em tesouraria</t>
  </si>
  <si>
    <t>AFAC - Adiantamento para futuro aumento de capital</t>
  </si>
  <si>
    <t>Reserva legal</t>
  </si>
  <si>
    <t>Reserva para incentivos fiscais</t>
  </si>
  <si>
    <t>Reserva de retenção de lucros</t>
  </si>
  <si>
    <t>Reserva de lucros acumulados do período</t>
  </si>
  <si>
    <t>Patrimônio líquido atribuído à participação  dos acionistas controladores</t>
  </si>
  <si>
    <t>Patrimônio líquido atribuído à participação dos acionistas não controladores</t>
  </si>
  <si>
    <t>Total do patrimônio líquido</t>
  </si>
  <si>
    <t>Total do passivo e do patrimônio líquido</t>
  </si>
  <si>
    <t>R$ mil</t>
  </si>
  <si>
    <t>6M 19</t>
  </si>
  <si>
    <t>3T 19</t>
  </si>
  <si>
    <t>4T 19</t>
  </si>
  <si>
    <t>1T 20</t>
  </si>
  <si>
    <t>2T 20</t>
  </si>
  <si>
    <t>3T 20</t>
  </si>
  <si>
    <t>4T 20</t>
  </si>
  <si>
    <t>2020²</t>
  </si>
  <si>
    <t>1T 21</t>
  </si>
  <si>
    <t>2T 21</t>
  </si>
  <si>
    <t>3T 21</t>
  </si>
  <si>
    <t>4T 21</t>
  </si>
  <si>
    <t>1T 22</t>
  </si>
  <si>
    <t>2T 22</t>
  </si>
  <si>
    <t>3T 22</t>
  </si>
  <si>
    <t>4T 22</t>
  </si>
  <si>
    <t>1T 23</t>
  </si>
  <si>
    <t>2T 23</t>
  </si>
  <si>
    <t>3T 23</t>
  </si>
  <si>
    <t>4T 23</t>
  </si>
  <si>
    <t>1T 24</t>
  </si>
  <si>
    <t>2T 24</t>
  </si>
  <si>
    <t>3T 24</t>
  </si>
  <si>
    <t>3T 24 (Reapresentação)</t>
  </si>
  <si>
    <t>4T 24</t>
  </si>
  <si>
    <t>4T 24 (Reapresentação)</t>
  </si>
  <si>
    <t>2024 (Reapresentação)</t>
  </si>
  <si>
    <t>1T 25</t>
  </si>
  <si>
    <t>1T25 (Reapresentação)</t>
  </si>
  <si>
    <t>2T 25</t>
  </si>
  <si>
    <t>2T25 (Reapresentação)</t>
  </si>
  <si>
    <t>3T 25</t>
  </si>
  <si>
    <t>4T 25</t>
  </si>
  <si>
    <t>1T 26</t>
  </si>
  <si>
    <t>Receita líquida de vendas ¹</t>
  </si>
  <si>
    <t>Custo dos serviços prestados e mercadorias vendidas</t>
  </si>
  <si>
    <t xml:space="preserve"> </t>
  </si>
  <si>
    <t>Lucro bruto</t>
  </si>
  <si>
    <t>Margem Bruta</t>
  </si>
  <si>
    <t>Receitas (despesas) operacionais</t>
  </si>
  <si>
    <t>Despesas comerciais, administrativas e gerais</t>
  </si>
  <si>
    <t>Outras receitas (despesas) operacionais, líquidas</t>
  </si>
  <si>
    <t>Total</t>
  </si>
  <si>
    <t>Lucro operacional antes do resultado financeiro</t>
  </si>
  <si>
    <t>Resultado financeiro</t>
  </si>
  <si>
    <t>Receitas financeiras</t>
  </si>
  <si>
    <t>Despesas financeiras</t>
  </si>
  <si>
    <t>Lucro antes do imposto de renda e contribuição social</t>
  </si>
  <si>
    <t xml:space="preserve">Imposto de renda e contribuição social - corrente </t>
  </si>
  <si>
    <t>Imposto de renda e contribuição social - diferido</t>
  </si>
  <si>
    <t>Lucro líquido combinado do período</t>
  </si>
  <si>
    <t xml:space="preserve">Depreciação </t>
  </si>
  <si>
    <t>Depreciação de arrendamento</t>
  </si>
  <si>
    <t>Despesa Financeira de arrendamento</t>
  </si>
  <si>
    <t>EBITDA</t>
  </si>
  <si>
    <t>Margem EBITDA</t>
  </si>
  <si>
    <t>¹ Baseada na receita líquida reconciliada por impostos intercompany</t>
  </si>
  <si>
    <t>² Ajustado, desconsiderando as despesas não recorrentes do IPO</t>
  </si>
  <si>
    <t>R$ mil, sem efeitos do IFRS 16</t>
  </si>
  <si>
    <t>1T 25 (Reapresentação)</t>
  </si>
  <si>
    <t>2T 25 (Reapresentação)</t>
  </si>
  <si>
    <t>Pagamento de passivo de arrendamento</t>
  </si>
  <si>
    <t>Em R$ mil</t>
  </si>
  <si>
    <t>Mar. 22</t>
  </si>
  <si>
    <t>Mar. 23</t>
  </si>
  <si>
    <t>Jun. 23</t>
  </si>
  <si>
    <t>Set. 23</t>
  </si>
  <si>
    <t>Dez. 23</t>
  </si>
  <si>
    <t>Mar. 24</t>
  </si>
  <si>
    <t>Jun. 24</t>
  </si>
  <si>
    <t>Set. 24</t>
  </si>
  <si>
    <t>Dez. 24 Reap.</t>
  </si>
  <si>
    <t>Mar. 25 Reap.</t>
  </si>
  <si>
    <t>Set. 25</t>
  </si>
  <si>
    <t>Dez. 25</t>
  </si>
  <si>
    <t>Jun. 26</t>
  </si>
  <si>
    <t>Lucro antes do Imposto de renda e contribuição social</t>
  </si>
  <si>
    <t>Ajuste para a reconciliação do lucro antes dos impostos com o caixa líquido</t>
  </si>
  <si>
    <t>gerado pelas atividades operacionais:</t>
  </si>
  <si>
    <t xml:space="preserve">Depreciação e amortização </t>
  </si>
  <si>
    <t>Atualização passivos de arrendamento</t>
  </si>
  <si>
    <t xml:space="preserve">Provisão para obsolescência e quebras </t>
  </si>
  <si>
    <t>Atualização monetária de arrendamentos</t>
  </si>
  <si>
    <t>Provisão para crédito de liquidação duvidosa</t>
  </si>
  <si>
    <t>Juros sobre empréstimos, financiamento e debêntures provisionados</t>
  </si>
  <si>
    <t>Resultado na baixa de imobilizado e direito de uso</t>
  </si>
  <si>
    <t xml:space="preserve">Provisão para riscos </t>
  </si>
  <si>
    <t>Outras provisões</t>
  </si>
  <si>
    <t>Recursos das Operações</t>
  </si>
  <si>
    <t>Aumento (redução) nos ativos operacionais:</t>
  </si>
  <si>
    <t>Aumento (redução) nos passivos operacionais:</t>
  </si>
  <si>
    <t>Obrigações trabalhistas e tributárias</t>
  </si>
  <si>
    <t>Impostos pagos de juros sobre capital próprio</t>
  </si>
  <si>
    <t>Impostos pagos</t>
  </si>
  <si>
    <t>Caixa líquido gerado pelas atividades operacionais</t>
  </si>
  <si>
    <t xml:space="preserve">Juros pagos </t>
  </si>
  <si>
    <t>Fluxo de caixa das atividades de investimento</t>
  </si>
  <si>
    <t>Aquisição de imobilizado</t>
  </si>
  <si>
    <t>Venda de imobilizado</t>
  </si>
  <si>
    <t>Integralização de capital - Investidas</t>
  </si>
  <si>
    <t>Aquisição de intangível</t>
  </si>
  <si>
    <t>Ajuste de método de avaliação patrimonial em controlada indireta</t>
  </si>
  <si>
    <t>Adiantamento para aquisição de investimento</t>
  </si>
  <si>
    <t>Caixa líquido adquirido na aquisição de investimento</t>
  </si>
  <si>
    <t>Aplicação em títulos e valores mobiliários</t>
  </si>
  <si>
    <t xml:space="preserve">Caixa líquido aplicado nas atividades de investimento </t>
  </si>
  <si>
    <t>Fluxo de caixa das atividades de financiamento</t>
  </si>
  <si>
    <t>Captação de empréstimos, financiamentos e debêntures</t>
  </si>
  <si>
    <t>Adiantamento para futuro aumento de capital</t>
  </si>
  <si>
    <t>Amortização de empréstimos, financiamentos e debêntures</t>
  </si>
  <si>
    <t>Juros sobre o capital próprio pagos</t>
  </si>
  <si>
    <t>Distribuição de lucros</t>
  </si>
  <si>
    <t>Ajuste participação de não controladores em investidas</t>
  </si>
  <si>
    <t>Outorga de ações restritas</t>
  </si>
  <si>
    <t>Recompra de ações</t>
  </si>
  <si>
    <t>Participaçao de não controladores</t>
  </si>
  <si>
    <t>Pagamento passivo de arrendamento</t>
  </si>
  <si>
    <t>Caixa líquido gerado pelas (aplicado nas) atividades de financiamento</t>
  </si>
  <si>
    <t>Aumento em caixa e equivalentes de caixa</t>
  </si>
  <si>
    <t>Caixa e equivalentes de caixa no início do exercício</t>
  </si>
  <si>
    <t>Caixa e equivalentes de caixa no fim do exercício</t>
  </si>
  <si>
    <t>Segmento</t>
  </si>
  <si>
    <t>1T 19</t>
  </si>
  <si>
    <t>2T 19</t>
  </si>
  <si>
    <t>Varejo</t>
  </si>
  <si>
    <t>Super/Hiper</t>
  </si>
  <si>
    <t>Camiño</t>
  </si>
  <si>
    <t>Atacarejo e Food Service</t>
  </si>
  <si>
    <t>Novo Atacarejo</t>
  </si>
  <si>
    <t>Eletro</t>
  </si>
  <si>
    <t>Farmácia</t>
  </si>
  <si>
    <t>Por Estado</t>
  </si>
  <si>
    <t>Maranhão</t>
  </si>
  <si>
    <t>Pará</t>
  </si>
  <si>
    <t>Piauí</t>
  </si>
  <si>
    <t>Ceará</t>
  </si>
  <si>
    <t>Pernambuco</t>
  </si>
  <si>
    <t>Bahia</t>
  </si>
  <si>
    <t>Sergipe</t>
  </si>
  <si>
    <t>Alagoas</t>
  </si>
  <si>
    <t>Paraíba</t>
  </si>
  <si>
    <t>Em mil m²</t>
  </si>
  <si>
    <t>Atacarejo</t>
  </si>
  <si>
    <t>Grupo Mateus</t>
  </si>
  <si>
    <t>Jun.25 Reap.</t>
  </si>
  <si>
    <t>Jun.26</t>
  </si>
  <si>
    <t>Reap. Jun. 25</t>
  </si>
  <si>
    <t xml:space="preserve">2T 26 </t>
  </si>
  <si>
    <t>2T 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</si>
</sst>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1">
    <numFmt numFmtId="164" formatCode="_(* #,##0.00_);_(* \(#,##0.00\);_(* \-??_);_(@_)"/>
    <numFmt numFmtId="165" formatCode="_ * #,##0.00_ ;_ * \-#,##0.00_ ;_ * \-??_ ;_ @_ "/>
    <numFmt numFmtId="166" formatCode="#,##0_);\(#,##0\)"/>
    <numFmt numFmtId="167" formatCode="#,##0_);[Red]\(#,##0\)"/>
    <numFmt numFmtId="168" formatCode="m/d/yyyy"/>
    <numFmt numFmtId="169" formatCode="_(* #,##0_);_(* \(#,##0\);_(* \-??_);_(@_)"/>
    <numFmt numFmtId="170" formatCode="_-* #,##0_-;\-* #,##0_-;_-* \-??_-;_-@_-"/>
    <numFmt numFmtId="171" formatCode="_-* #,##0_-;\-* #,##0_-;_-* \-_-;_-@_-"/>
    <numFmt numFmtId="172" formatCode="_ * #,##0_ ;_ * \-#,##0_ ;_ * \-??_ ;_ @_ "/>
    <numFmt numFmtId="173" formatCode="_(* #,##0_);_(* \(#,##0\);_(* \-_);_(@_)"/>
    <numFmt numFmtId="174" formatCode="0.0%"/>
  </numFmts>
  <fonts count="26" x14ac:knownFonts="1">
    <font>
      <sz val="11"/>
      <color theme="1"/>
      <name val="Calibri"/>
      <family val="2"/>
      <charset val="1"/>
    </font>
    <font>
      <sz val="12"/>
      <name val="Arial"/>
      <family val="2"/>
      <charset val="1"/>
    </font>
    <font>
      <sz val="10"/>
      <name val="Arial"/>
      <family val="2"/>
      <charset val="1"/>
    </font>
    <font>
      <sz val="10"/>
      <name val="Times New Roman"/>
      <family val="1"/>
      <charset val="1"/>
    </font>
    <font>
      <sz val="10"/>
      <color theme="1"/>
      <name val="Arial"/>
      <family val="2"/>
      <charset val="1"/>
    </font>
    <font>
      <sz val="12"/>
      <name val="Times New Roman"/>
      <family val="1"/>
      <charset val="1"/>
    </font>
    <font>
      <sz val="11"/>
      <color theme="1"/>
      <name val="Bahnschrift"/>
      <family val="2"/>
      <charset val="1"/>
    </font>
    <font>
      <b/>
      <sz val="11"/>
      <color rgb="FF046CB4"/>
      <name val="Bahnschrift"/>
      <family val="2"/>
      <charset val="1"/>
    </font>
    <font>
      <b/>
      <sz val="12"/>
      <color rgb="FF046CB4"/>
      <name val="Bahnschrift"/>
      <family val="2"/>
      <charset val="1"/>
    </font>
    <font>
      <sz val="9"/>
      <color theme="1"/>
      <name val="Bahnschrift"/>
      <family val="2"/>
      <charset val="1"/>
    </font>
    <font>
      <b/>
      <sz val="9"/>
      <name val="Bahnschrift"/>
      <family val="2"/>
      <charset val="1"/>
    </font>
    <font>
      <b/>
      <sz val="9"/>
      <color rgb="FF046CB4"/>
      <name val="Bahnschrift"/>
      <family val="2"/>
      <charset val="1"/>
    </font>
    <font>
      <b/>
      <sz val="9"/>
      <color theme="0"/>
      <name val="Bahnschrift"/>
      <family val="2"/>
      <charset val="1"/>
    </font>
    <font>
      <sz val="9"/>
      <name val="Bahnschrift"/>
      <family val="2"/>
      <charset val="1"/>
    </font>
    <font>
      <sz val="9"/>
      <color rgb="FF000000"/>
      <name val="Bahnschrift"/>
      <family val="2"/>
      <charset val="1"/>
    </font>
    <font>
      <b/>
      <sz val="9"/>
      <color rgb="FF0070C0"/>
      <name val="Bahnschrift"/>
      <family val="2"/>
      <charset val="1"/>
    </font>
    <font>
      <i/>
      <sz val="9"/>
      <color rgb="FF0070C0"/>
      <name val="Bahnschrift"/>
      <family val="2"/>
      <charset val="1"/>
    </font>
    <font>
      <sz val="9"/>
      <color rgb="FFFF0000"/>
      <name val="Bahnschrift"/>
      <family val="2"/>
      <charset val="1"/>
    </font>
    <font>
      <b/>
      <sz val="9"/>
      <color theme="1"/>
      <name val="Bahnschrift"/>
      <family val="2"/>
      <charset val="1"/>
    </font>
    <font>
      <b/>
      <i/>
      <sz val="9"/>
      <color rgb="FF046CB4"/>
      <name val="Bahnschrift"/>
      <family val="2"/>
      <charset val="1"/>
    </font>
    <font>
      <i/>
      <sz val="9"/>
      <name val="Bahnschrift"/>
      <family val="2"/>
      <charset val="1"/>
    </font>
    <font>
      <i/>
      <sz val="9"/>
      <color theme="1"/>
      <name val="Bahnschrift"/>
      <family val="2"/>
      <charset val="1"/>
    </font>
    <font>
      <i/>
      <sz val="9"/>
      <color rgb="FF046CB4"/>
      <name val="Bahnschrift"/>
      <family val="2"/>
      <charset val="1"/>
    </font>
    <font>
      <b/>
      <i/>
      <sz val="9"/>
      <color rgb="FFFF0000"/>
      <name val="Bahnschrift"/>
      <family val="2"/>
      <charset val="1"/>
    </font>
    <font>
      <b/>
      <sz val="16"/>
      <color rgb="FF046CB4"/>
      <name val="Bahnschrift"/>
      <family val="2"/>
      <charset val="1"/>
    </font>
    <font>
      <sz val="11"/>
      <color theme="1"/>
      <name val="Calibri"/>
      <family val="2"/>
      <charset val="1"/>
    </font>
  </fonts>
  <fills count="5">
    <fill>
      <patternFill patternType="none"/>
    </fill>
    <fill>
      <patternFill patternType="gray125"/>
    </fill>
    <fill>
      <patternFill patternType="solid">
        <fgColor rgb="FF046CB4"/>
        <bgColor rgb="FF0070C0"/>
      </patternFill>
    </fill>
    <fill>
      <patternFill patternType="solid">
        <fgColor theme="3" tint="0.59987182226020086"/>
        <bgColor rgb="FF99CCFF"/>
      </patternFill>
    </fill>
    <fill>
      <patternFill patternType="solid">
        <fgColor theme="0"/>
        <bgColor rgb="FFFFFFCC"/>
      </patternFill>
    </fill>
  </fills>
  <borders count="18">
    <border>
      <left/>
      <right/>
      <top/>
      <bottom/>
      <diagonal/>
    </border>
    <border>
      <left/>
      <right/>
      <top/>
      <bottom style="thin">
        <color theme="0"/>
      </bottom>
      <diagonal/>
    </border>
    <border>
      <left style="thin">
        <color auto="1"/>
      </left>
      <right style="dotted">
        <color rgb="FF046CB4"/>
      </right>
      <top style="thin">
        <color auto="1"/>
      </top>
      <bottom/>
      <diagonal/>
    </border>
    <border>
      <left/>
      <right style="dotted">
        <color rgb="FF046CB4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dashed">
        <color rgb="FF046CB4"/>
      </left>
      <right/>
      <top style="thin">
        <color auto="1"/>
      </top>
      <bottom/>
      <diagonal/>
    </border>
    <border>
      <left style="thin">
        <color auto="1"/>
      </left>
      <right style="dotted">
        <color rgb="FF046CB4"/>
      </right>
      <top/>
      <bottom/>
      <diagonal/>
    </border>
    <border>
      <left/>
      <right style="dotted">
        <color rgb="FF046CB4"/>
      </right>
      <top/>
      <bottom/>
      <diagonal/>
    </border>
    <border>
      <left style="dashed">
        <color rgb="FF046CB4"/>
      </left>
      <right/>
      <top/>
      <bottom/>
      <diagonal/>
    </border>
    <border>
      <left style="thin">
        <color auto="1"/>
      </left>
      <right style="dotted">
        <color rgb="FF046CB4"/>
      </right>
      <top/>
      <bottom style="thin">
        <color auto="1"/>
      </bottom>
      <diagonal/>
    </border>
    <border>
      <left/>
      <right style="dotted">
        <color rgb="FF046CB4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dashed">
        <color rgb="FF046CB4"/>
      </left>
      <right/>
      <top/>
      <bottom style="thin">
        <color auto="1"/>
      </bottom>
      <diagonal/>
    </border>
    <border>
      <left style="dotted">
        <color rgb="FF046CB4"/>
      </left>
      <right style="thin">
        <color rgb="FF046CB4"/>
      </right>
      <top style="thin">
        <color auto="1"/>
      </top>
      <bottom/>
      <diagonal/>
    </border>
    <border>
      <left style="dotted">
        <color rgb="FF046CB4"/>
      </left>
      <right/>
      <top style="thin">
        <color auto="1"/>
      </top>
      <bottom/>
      <diagonal/>
    </border>
    <border>
      <left style="dotted">
        <color rgb="FF046CB4"/>
      </left>
      <right/>
      <top/>
      <bottom/>
      <diagonal/>
    </border>
    <border>
      <left style="dotted">
        <color rgb="FF046CB4"/>
      </left>
      <right/>
      <top/>
      <bottom style="thin">
        <color auto="1"/>
      </bottom>
      <diagonal/>
    </border>
    <border>
      <left/>
      <right style="thin">
        <color rgb="FF046CB4"/>
      </right>
      <top style="thin">
        <color auto="1"/>
      </top>
      <bottom/>
      <diagonal/>
    </border>
  </borders>
  <cellStyleXfs count="36">
    <xf numFmtId="0" fontId="0" fillId="0" borderId="0"/>
    <xf numFmtId="164" fontId="25" fillId="0" borderId="0"/>
    <xf numFmtId="164" fontId="25" fillId="0" borderId="0"/>
    <xf numFmtId="164" fontId="25" fillId="0" borderId="0"/>
    <xf numFmtId="164" fontId="1" fillId="0" borderId="0"/>
    <xf numFmtId="164" fontId="2" fillId="0" borderId="0"/>
    <xf numFmtId="164" fontId="1" fillId="0" borderId="0"/>
    <xf numFmtId="164" fontId="25" fillId="0" borderId="0"/>
    <xf numFmtId="164" fontId="25" fillId="0" borderId="0"/>
    <xf numFmtId="164" fontId="25" fillId="0" borderId="0"/>
    <xf numFmtId="165" fontId="3" fillId="0" borderId="0"/>
    <xf numFmtId="164" fontId="25" fillId="0" borderId="0"/>
    <xf numFmtId="164" fontId="25" fillId="0" borderId="0"/>
    <xf numFmtId="164" fontId="25" fillId="0" borderId="0"/>
    <xf numFmtId="164" fontId="2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" fillId="0" borderId="0"/>
    <xf numFmtId="0" fontId="1" fillId="0" borderId="0"/>
    <xf numFmtId="166" fontId="5" fillId="0" borderId="0"/>
    <xf numFmtId="0" fontId="25" fillId="0" borderId="0"/>
    <xf numFmtId="0" fontId="25" fillId="0" borderId="0"/>
    <xf numFmtId="166" fontId="5" fillId="0" borderId="0"/>
    <xf numFmtId="166" fontId="5" fillId="0" borderId="0"/>
    <xf numFmtId="0" fontId="2" fillId="0" borderId="0"/>
    <xf numFmtId="164" fontId="25" fillId="0" borderId="0"/>
    <xf numFmtId="164" fontId="25" fillId="0" borderId="0"/>
    <xf numFmtId="164" fontId="25" fillId="0" borderId="0"/>
    <xf numFmtId="164" fontId="4" fillId="0" borderId="0"/>
    <xf numFmtId="164" fontId="25" fillId="0" borderId="0"/>
    <xf numFmtId="164" fontId="25" fillId="0" borderId="0"/>
    <xf numFmtId="164" fontId="25" fillId="0" borderId="0"/>
  </cellStyleXfs>
  <cellXfs count="168">
    <xf numFmtId="0" fontId="0" fillId="0" borderId="0" xfId="0"/>
    <xf numFmtId="0" fontId="6" fillId="0" borderId="0" xfId="0" applyFont="1" applyAlignment="1"/>
    <xf numFmtId="0" fontId="7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9" fillId="0" borderId="0" xfId="0" applyFont="1" applyAlignment="1"/>
    <xf numFmtId="167" fontId="10" fillId="0" borderId="0" xfId="31" applyNumberFormat="1" applyFont="1" applyAlignment="1">
      <alignment vertical="center"/>
    </xf>
    <xf numFmtId="167" fontId="11" fillId="0" borderId="0" xfId="31" applyNumberFormat="1" applyFont="1" applyAlignment="1">
      <alignment vertical="center"/>
    </xf>
    <xf numFmtId="167" fontId="11" fillId="0" borderId="0" xfId="31" applyNumberFormat="1" applyFont="1" applyAlignment="1">
      <alignment horizontal="center" vertical="center"/>
    </xf>
    <xf numFmtId="0" fontId="12" fillId="0" borderId="0" xfId="0" applyFont="1" applyAlignment="1">
      <alignment horizontal="center"/>
    </xf>
    <xf numFmtId="2" fontId="9" fillId="0" borderId="0" xfId="0" applyNumberFormat="1" applyFont="1" applyAlignment="1"/>
    <xf numFmtId="167" fontId="13" fillId="0" borderId="0" xfId="31" applyNumberFormat="1" applyFont="1" applyAlignment="1">
      <alignment vertical="center"/>
    </xf>
    <xf numFmtId="0" fontId="9" fillId="0" borderId="0" xfId="0" applyFont="1" applyAlignment="1">
      <alignment vertical="center"/>
    </xf>
    <xf numFmtId="0" fontId="12" fillId="2" borderId="0" xfId="28" applyFont="1" applyFill="1" applyAlignment="1">
      <alignment horizontal="left" vertical="center"/>
    </xf>
    <xf numFmtId="168" fontId="12" fillId="2" borderId="0" xfId="31" applyNumberFormat="1" applyFont="1" applyFill="1" applyAlignment="1">
      <alignment horizontal="right" vertical="center"/>
    </xf>
    <xf numFmtId="167" fontId="10" fillId="0" borderId="0" xfId="31" applyNumberFormat="1" applyFont="1" applyAlignment="1">
      <alignment horizontal="left" vertical="center"/>
    </xf>
    <xf numFmtId="169" fontId="13" fillId="0" borderId="0" xfId="16" applyNumberFormat="1" applyFont="1" applyAlignment="1">
      <alignment horizontal="right" vertical="center"/>
    </xf>
    <xf numFmtId="0" fontId="9" fillId="0" borderId="0" xfId="0" applyFont="1" applyAlignment="1">
      <alignment horizontal="right" vertical="center"/>
    </xf>
    <xf numFmtId="167" fontId="10" fillId="0" borderId="0" xfId="31" applyNumberFormat="1" applyFont="1" applyAlignment="1">
      <alignment horizontal="right" vertical="center"/>
    </xf>
    <xf numFmtId="0" fontId="0" fillId="0" borderId="0" xfId="0" applyAlignment="1"/>
    <xf numFmtId="167" fontId="13" fillId="0" borderId="0" xfId="31" applyNumberFormat="1" applyFont="1" applyAlignment="1">
      <alignment horizontal="left" vertical="center"/>
    </xf>
    <xf numFmtId="170" fontId="9" fillId="0" borderId="0" xfId="15" applyNumberFormat="1" applyFont="1" applyAlignment="1">
      <alignment horizontal="right" vertical="center"/>
    </xf>
    <xf numFmtId="171" fontId="9" fillId="0" borderId="0" xfId="16" applyNumberFormat="1" applyFont="1" applyAlignment="1">
      <alignment horizontal="right" vertical="center"/>
    </xf>
    <xf numFmtId="167" fontId="13" fillId="0" borderId="0" xfId="31" applyNumberFormat="1" applyFont="1" applyAlignment="1">
      <alignment horizontal="right" vertical="center"/>
    </xf>
    <xf numFmtId="171" fontId="9" fillId="0" borderId="0" xfId="0" applyNumberFormat="1" applyFont="1" applyAlignment="1"/>
    <xf numFmtId="169" fontId="9" fillId="0" borderId="0" xfId="16" applyNumberFormat="1" applyFont="1" applyAlignment="1">
      <alignment horizontal="right" vertical="center"/>
    </xf>
    <xf numFmtId="0" fontId="13" fillId="0" borderId="0" xfId="31" applyNumberFormat="1" applyFont="1" applyAlignment="1">
      <alignment horizontal="left" vertical="center"/>
    </xf>
    <xf numFmtId="171" fontId="9" fillId="0" borderId="0" xfId="15" applyNumberFormat="1" applyFont="1" applyAlignment="1">
      <alignment horizontal="right" vertical="center"/>
    </xf>
    <xf numFmtId="0" fontId="11" fillId="0" borderId="0" xfId="31" applyNumberFormat="1" applyFont="1" applyAlignment="1">
      <alignment horizontal="left" vertical="center"/>
    </xf>
    <xf numFmtId="169" fontId="11" fillId="0" borderId="0" xfId="16" applyNumberFormat="1" applyFont="1" applyAlignment="1">
      <alignment horizontal="right" vertical="center"/>
    </xf>
    <xf numFmtId="169" fontId="11" fillId="0" borderId="0" xfId="0" applyNumberFormat="1" applyFont="1" applyAlignment="1">
      <alignment horizontal="right" vertical="center"/>
    </xf>
    <xf numFmtId="0" fontId="9" fillId="0" borderId="0" xfId="0" applyFont="1" applyAlignment="1">
      <alignment horizontal="left" vertical="center"/>
    </xf>
    <xf numFmtId="0" fontId="10" fillId="0" borderId="0" xfId="31" applyNumberFormat="1" applyFont="1" applyAlignment="1">
      <alignment horizontal="left" vertical="center"/>
    </xf>
    <xf numFmtId="169" fontId="9" fillId="0" borderId="0" xfId="0" applyNumberFormat="1" applyFont="1" applyAlignment="1">
      <alignment horizontal="right" vertical="center"/>
    </xf>
    <xf numFmtId="0" fontId="10" fillId="0" borderId="0" xfId="31" applyNumberFormat="1" applyFont="1" applyAlignment="1">
      <alignment horizontal="right" vertical="center"/>
    </xf>
    <xf numFmtId="170" fontId="9" fillId="0" borderId="0" xfId="10" applyNumberFormat="1" applyFont="1" applyAlignment="1">
      <alignment horizontal="right" vertical="center"/>
    </xf>
    <xf numFmtId="0" fontId="9" fillId="0" borderId="0" xfId="0" applyFont="1" applyAlignment="1">
      <alignment horizontal="right"/>
    </xf>
    <xf numFmtId="169" fontId="11" fillId="0" borderId="0" xfId="25" applyNumberFormat="1" applyFont="1" applyAlignment="1">
      <alignment horizontal="right" vertical="center"/>
    </xf>
    <xf numFmtId="0" fontId="11" fillId="0" borderId="0" xfId="0" applyFont="1" applyAlignment="1">
      <alignment horizontal="center"/>
    </xf>
    <xf numFmtId="0" fontId="12" fillId="2" borderId="0" xfId="28" applyFont="1" applyFill="1" applyAlignment="1"/>
    <xf numFmtId="3" fontId="14" fillId="0" borderId="0" xfId="0" applyNumberFormat="1" applyFont="1" applyAlignment="1">
      <alignment horizontal="right" vertical="center" wrapText="1"/>
    </xf>
    <xf numFmtId="3" fontId="9" fillId="0" borderId="0" xfId="0" applyNumberFormat="1" applyFont="1" applyAlignment="1">
      <alignment horizontal="right" vertical="center" wrapText="1"/>
    </xf>
    <xf numFmtId="0" fontId="13" fillId="0" borderId="0" xfId="0" applyFont="1" applyAlignment="1">
      <alignment horizontal="left" vertical="center"/>
    </xf>
    <xf numFmtId="170" fontId="9" fillId="0" borderId="0" xfId="0" applyNumberFormat="1" applyFont="1" applyAlignment="1">
      <alignment horizontal="right" vertical="center"/>
    </xf>
    <xf numFmtId="170" fontId="14" fillId="0" borderId="0" xfId="10" applyNumberFormat="1" applyFont="1" applyAlignment="1">
      <alignment horizontal="right" vertical="center"/>
    </xf>
    <xf numFmtId="170" fontId="11" fillId="0" borderId="0" xfId="10" applyNumberFormat="1" applyFont="1" applyAlignment="1">
      <alignment horizontal="right" vertical="center"/>
    </xf>
    <xf numFmtId="172" fontId="11" fillId="0" borderId="0" xfId="25" applyNumberFormat="1" applyFont="1" applyAlignment="1">
      <alignment horizontal="right" vertical="center"/>
    </xf>
    <xf numFmtId="172" fontId="11" fillId="0" borderId="0" xfId="0" applyNumberFormat="1" applyFont="1" applyAlignment="1">
      <alignment horizontal="right" vertical="center"/>
    </xf>
    <xf numFmtId="0" fontId="13" fillId="0" borderId="0" xfId="31" applyNumberFormat="1" applyFont="1" applyAlignment="1">
      <alignment horizontal="right" vertical="center"/>
    </xf>
    <xf numFmtId="169" fontId="13" fillId="0" borderId="0" xfId="25" applyNumberFormat="1" applyFont="1" applyAlignment="1">
      <alignment horizontal="right" vertical="center"/>
    </xf>
    <xf numFmtId="170" fontId="14" fillId="0" borderId="0" xfId="10" applyNumberFormat="1" applyFont="1" applyAlignment="1">
      <alignment horizontal="right" vertical="center" wrapText="1"/>
    </xf>
    <xf numFmtId="169" fontId="9" fillId="0" borderId="0" xfId="10" applyNumberFormat="1" applyFont="1" applyAlignment="1">
      <alignment horizontal="right" vertical="center"/>
    </xf>
    <xf numFmtId="0" fontId="13" fillId="0" borderId="0" xfId="0" applyFont="1" applyAlignment="1">
      <alignment horizontal="left" vertical="center" wrapText="1"/>
    </xf>
    <xf numFmtId="3" fontId="9" fillId="0" borderId="0" xfId="0" applyNumberFormat="1" applyFont="1" applyAlignment="1"/>
    <xf numFmtId="0" fontId="11" fillId="0" borderId="0" xfId="0" applyFont="1" applyAlignment="1">
      <alignment horizontal="left" vertical="center" wrapText="1"/>
    </xf>
    <xf numFmtId="0" fontId="13" fillId="0" borderId="0" xfId="31" applyNumberFormat="1" applyFont="1" applyAlignment="1">
      <alignment horizontal="left" vertical="center" wrapText="1"/>
    </xf>
    <xf numFmtId="0" fontId="13" fillId="0" borderId="0" xfId="31" applyNumberFormat="1" applyFont="1" applyAlignment="1">
      <alignment horizontal="right" vertical="center" wrapText="1"/>
    </xf>
    <xf numFmtId="0" fontId="9" fillId="0" borderId="0" xfId="0" applyFont="1" applyAlignment="1">
      <alignment horizontal="left" vertical="center" wrapText="1"/>
    </xf>
    <xf numFmtId="173" fontId="9" fillId="0" borderId="0" xfId="0" applyNumberFormat="1" applyFont="1" applyAlignment="1">
      <alignment horizontal="right" vertical="center"/>
    </xf>
    <xf numFmtId="0" fontId="11" fillId="0" borderId="0" xfId="0" applyFont="1" applyAlignment="1">
      <alignment horizontal="left" vertical="center"/>
    </xf>
    <xf numFmtId="0" fontId="11" fillId="0" borderId="0" xfId="31" applyNumberFormat="1" applyFont="1" applyAlignment="1">
      <alignment horizontal="left" vertical="center" wrapText="1"/>
    </xf>
    <xf numFmtId="174" fontId="9" fillId="0" borderId="0" xfId="14" applyNumberFormat="1" applyFont="1" applyAlignment="1"/>
    <xf numFmtId="170" fontId="9" fillId="0" borderId="0" xfId="10" applyNumberFormat="1" applyFont="1" applyAlignment="1"/>
    <xf numFmtId="0" fontId="13" fillId="0" borderId="0" xfId="28" applyFont="1" applyAlignment="1"/>
    <xf numFmtId="0" fontId="13" fillId="0" borderId="0" xfId="31" applyNumberFormat="1" applyFont="1" applyAlignment="1">
      <alignment vertical="center"/>
    </xf>
    <xf numFmtId="170" fontId="13" fillId="0" borderId="0" xfId="10" applyNumberFormat="1" applyFont="1" applyAlignment="1"/>
    <xf numFmtId="0" fontId="12" fillId="2" borderId="0" xfId="16" applyFont="1" applyFill="1" applyAlignment="1">
      <alignment horizontal="right" vertical="center"/>
    </xf>
    <xf numFmtId="168" fontId="12" fillId="2" borderId="0" xfId="16" applyNumberFormat="1" applyFont="1" applyFill="1" applyAlignment="1">
      <alignment horizontal="right" vertical="center"/>
    </xf>
    <xf numFmtId="0" fontId="12" fillId="2" borderId="0" xfId="10" applyNumberFormat="1" applyFont="1" applyFill="1" applyAlignment="1">
      <alignment horizontal="right" vertical="center"/>
    </xf>
    <xf numFmtId="168" fontId="12" fillId="3" borderId="0" xfId="16" applyNumberFormat="1" applyFont="1" applyFill="1" applyAlignment="1">
      <alignment horizontal="right" vertical="center" wrapText="1"/>
    </xf>
    <xf numFmtId="0" fontId="10" fillId="0" borderId="0" xfId="0" applyFont="1" applyAlignment="1">
      <alignment horizontal="left" vertical="center"/>
    </xf>
    <xf numFmtId="3" fontId="10" fillId="4" borderId="0" xfId="28" applyNumberFormat="1" applyFont="1" applyFill="1" applyAlignment="1">
      <alignment horizontal="right" vertical="center"/>
    </xf>
    <xf numFmtId="169" fontId="10" fillId="4" borderId="0" xfId="16" applyNumberFormat="1" applyFont="1" applyFill="1" applyAlignment="1">
      <alignment horizontal="right" vertical="center"/>
    </xf>
    <xf numFmtId="169" fontId="10" fillId="0" borderId="0" xfId="16" applyNumberFormat="1" applyFont="1" applyAlignment="1">
      <alignment horizontal="right" vertical="center"/>
    </xf>
    <xf numFmtId="169" fontId="10" fillId="4" borderId="0" xfId="0" applyNumberFormat="1" applyFont="1" applyFill="1" applyAlignment="1">
      <alignment horizontal="right" vertical="center"/>
    </xf>
    <xf numFmtId="166" fontId="13" fillId="0" borderId="0" xfId="0" applyNumberFormat="1" applyFont="1" applyAlignment="1"/>
    <xf numFmtId="169" fontId="9" fillId="4" borderId="0" xfId="16" applyNumberFormat="1" applyFont="1" applyFill="1" applyAlignment="1">
      <alignment horizontal="right" vertical="center"/>
    </xf>
    <xf numFmtId="169" fontId="13" fillId="4" borderId="0" xfId="16" applyNumberFormat="1" applyFont="1" applyFill="1" applyAlignment="1">
      <alignment horizontal="right" vertical="center"/>
    </xf>
    <xf numFmtId="166" fontId="13" fillId="0" borderId="0" xfId="0" applyNumberFormat="1" applyFont="1" applyAlignment="1">
      <alignment horizontal="right" vertical="center"/>
    </xf>
    <xf numFmtId="166" fontId="15" fillId="0" borderId="0" xfId="0" applyNumberFormat="1" applyFont="1" applyAlignment="1"/>
    <xf numFmtId="169" fontId="15" fillId="0" borderId="0" xfId="16" applyNumberFormat="1" applyFont="1" applyAlignment="1">
      <alignment horizontal="right" vertical="center"/>
    </xf>
    <xf numFmtId="169" fontId="15" fillId="0" borderId="0" xfId="0" applyNumberFormat="1" applyFont="1" applyAlignment="1">
      <alignment horizontal="right" vertical="center"/>
    </xf>
    <xf numFmtId="166" fontId="16" fillId="0" borderId="0" xfId="0" applyNumberFormat="1" applyFont="1" applyAlignment="1"/>
    <xf numFmtId="174" fontId="16" fillId="0" borderId="0" xfId="14" applyNumberFormat="1" applyFont="1" applyAlignment="1">
      <alignment horizontal="right" vertical="center"/>
    </xf>
    <xf numFmtId="174" fontId="16" fillId="0" borderId="0" xfId="0" applyNumberFormat="1" applyFont="1" applyAlignment="1">
      <alignment horizontal="right" vertical="center"/>
    </xf>
    <xf numFmtId="0" fontId="13" fillId="0" borderId="0" xfId="28" applyFont="1" applyAlignment="1">
      <alignment horizontal="right" vertical="center"/>
    </xf>
    <xf numFmtId="10" fontId="17" fillId="0" borderId="0" xfId="14" applyNumberFormat="1" applyFont="1" applyAlignment="1">
      <alignment horizontal="right" vertical="center"/>
    </xf>
    <xf numFmtId="0" fontId="13" fillId="0" borderId="0" xfId="0" applyFont="1" applyAlignment="1">
      <alignment horizontal="right" vertical="center"/>
    </xf>
    <xf numFmtId="169" fontId="13" fillId="0" borderId="0" xfId="0" applyNumberFormat="1" applyFont="1" applyAlignment="1">
      <alignment horizontal="right" vertical="center"/>
    </xf>
    <xf numFmtId="0" fontId="10" fillId="0" borderId="0" xfId="0" applyFont="1" applyAlignment="1"/>
    <xf numFmtId="169" fontId="10" fillId="0" borderId="0" xfId="0" applyNumberFormat="1" applyFont="1" applyAlignment="1">
      <alignment horizontal="right" vertical="center"/>
    </xf>
    <xf numFmtId="0" fontId="13" fillId="0" borderId="0" xfId="0" applyFont="1" applyAlignment="1"/>
    <xf numFmtId="169" fontId="10" fillId="0" borderId="0" xfId="31" applyNumberFormat="1" applyFont="1" applyAlignment="1">
      <alignment horizontal="right" vertical="center"/>
    </xf>
    <xf numFmtId="169" fontId="13" fillId="0" borderId="0" xfId="31" applyNumberFormat="1" applyFont="1" applyAlignment="1">
      <alignment horizontal="right" vertical="center"/>
    </xf>
    <xf numFmtId="169" fontId="11" fillId="0" borderId="0" xfId="31" applyNumberFormat="1" applyFont="1" applyAlignment="1">
      <alignment horizontal="right" vertical="center"/>
    </xf>
    <xf numFmtId="169" fontId="13" fillId="0" borderId="0" xfId="28" applyNumberFormat="1" applyFont="1" applyAlignment="1">
      <alignment horizontal="right" vertical="center"/>
    </xf>
    <xf numFmtId="171" fontId="18" fillId="0" borderId="0" xfId="16" applyNumberFormat="1" applyFont="1" applyAlignment="1">
      <alignment horizontal="right" vertical="center"/>
    </xf>
    <xf numFmtId="169" fontId="18" fillId="0" borderId="0" xfId="16" applyNumberFormat="1" applyFont="1" applyAlignment="1">
      <alignment horizontal="right" vertical="center"/>
    </xf>
    <xf numFmtId="0" fontId="19" fillId="0" borderId="0" xfId="0" applyFont="1" applyAlignment="1">
      <alignment horizontal="left" vertical="center"/>
    </xf>
    <xf numFmtId="171" fontId="9" fillId="0" borderId="0" xfId="16" applyNumberFormat="1" applyFont="1" applyAlignment="1"/>
    <xf numFmtId="171" fontId="19" fillId="0" borderId="0" xfId="16" applyNumberFormat="1" applyFont="1" applyAlignment="1">
      <alignment horizontal="right" vertical="center"/>
    </xf>
    <xf numFmtId="171" fontId="19" fillId="0" borderId="0" xfId="0" applyNumberFormat="1" applyFont="1" applyAlignment="1">
      <alignment horizontal="right" vertical="center"/>
    </xf>
    <xf numFmtId="0" fontId="20" fillId="0" borderId="0" xfId="0" applyFont="1" applyAlignment="1">
      <alignment horizontal="left" vertical="center"/>
    </xf>
    <xf numFmtId="170" fontId="21" fillId="0" borderId="0" xfId="10" applyNumberFormat="1" applyFont="1" applyAlignment="1">
      <alignment horizontal="center"/>
    </xf>
    <xf numFmtId="170" fontId="20" fillId="0" borderId="0" xfId="10" applyNumberFormat="1" applyFont="1" applyAlignment="1">
      <alignment horizontal="center" vertical="center"/>
    </xf>
    <xf numFmtId="170" fontId="20" fillId="0" borderId="0" xfId="10" applyNumberFormat="1" applyFont="1" applyAlignment="1">
      <alignment horizontal="center"/>
    </xf>
    <xf numFmtId="170" fontId="20" fillId="0" borderId="0" xfId="28" applyNumberFormat="1" applyFont="1" applyAlignment="1">
      <alignment horizontal="center"/>
    </xf>
    <xf numFmtId="170" fontId="20" fillId="0" borderId="0" xfId="0" applyNumberFormat="1" applyFont="1" applyAlignment="1">
      <alignment horizontal="center"/>
    </xf>
    <xf numFmtId="171" fontId="11" fillId="0" borderId="0" xfId="16" applyNumberFormat="1" applyFont="1" applyAlignment="1">
      <alignment horizontal="right" vertical="center"/>
    </xf>
    <xf numFmtId="171" fontId="11" fillId="0" borderId="0" xfId="0" applyNumberFormat="1" applyFont="1" applyAlignment="1">
      <alignment horizontal="right" vertical="center"/>
    </xf>
    <xf numFmtId="0" fontId="22" fillId="0" borderId="0" xfId="0" applyFont="1" applyAlignment="1">
      <alignment horizontal="left" vertical="center"/>
    </xf>
    <xf numFmtId="174" fontId="22" fillId="0" borderId="0" xfId="14" applyNumberFormat="1" applyFont="1" applyAlignment="1">
      <alignment horizontal="right" vertical="center"/>
    </xf>
    <xf numFmtId="174" fontId="22" fillId="0" borderId="0" xfId="0" applyNumberFormat="1" applyFont="1" applyAlignment="1">
      <alignment horizontal="right" vertical="center"/>
    </xf>
    <xf numFmtId="0" fontId="13" fillId="0" borderId="0" xfId="28" applyFont="1" applyAlignment="1">
      <alignment horizontal="center" vertical="center"/>
    </xf>
    <xf numFmtId="0" fontId="13" fillId="0" borderId="0" xfId="28" applyFont="1" applyAlignment="1">
      <alignment horizontal="left" vertical="center" wrapText="1"/>
    </xf>
    <xf numFmtId="171" fontId="9" fillId="0" borderId="0" xfId="16" applyNumberFormat="1" applyFont="1" applyAlignment="1">
      <alignment horizontal="center" vertical="center"/>
    </xf>
    <xf numFmtId="0" fontId="13" fillId="0" borderId="0" xfId="0" applyFont="1" applyAlignment="1">
      <alignment horizontal="center" vertical="center"/>
    </xf>
    <xf numFmtId="3" fontId="13" fillId="0" borderId="0" xfId="0" applyNumberFormat="1" applyFont="1" applyAlignment="1">
      <alignment horizontal="center" vertical="center"/>
    </xf>
    <xf numFmtId="0" fontId="13" fillId="4" borderId="0" xfId="28" applyFont="1" applyFill="1" applyAlignment="1"/>
    <xf numFmtId="0" fontId="13" fillId="4" borderId="0" xfId="31" applyNumberFormat="1" applyFont="1" applyFill="1" applyAlignment="1">
      <alignment vertical="center"/>
    </xf>
    <xf numFmtId="169" fontId="13" fillId="0" borderId="0" xfId="28" applyNumberFormat="1" applyFont="1" applyAlignment="1"/>
    <xf numFmtId="169" fontId="11" fillId="0" borderId="0" xfId="31" applyNumberFormat="1" applyFont="1" applyAlignment="1">
      <alignment horizontal="right" vertical="center" indent="3"/>
    </xf>
    <xf numFmtId="170" fontId="23" fillId="0" borderId="0" xfId="10" applyNumberFormat="1" applyFont="1" applyAlignment="1">
      <alignment horizontal="center" vertical="center"/>
    </xf>
    <xf numFmtId="170" fontId="23" fillId="0" borderId="0" xfId="10" applyNumberFormat="1" applyFont="1" applyAlignment="1">
      <alignment horizontal="center"/>
    </xf>
    <xf numFmtId="170" fontId="13" fillId="0" borderId="0" xfId="28" applyNumberFormat="1" applyFont="1" applyAlignment="1"/>
    <xf numFmtId="3" fontId="0" fillId="0" borderId="0" xfId="0" applyNumberFormat="1" applyAlignment="1"/>
    <xf numFmtId="171" fontId="13" fillId="0" borderId="0" xfId="28" applyNumberFormat="1" applyFont="1" applyAlignment="1"/>
    <xf numFmtId="3" fontId="13" fillId="0" borderId="0" xfId="28" applyNumberFormat="1" applyFont="1" applyAlignment="1"/>
    <xf numFmtId="170" fontId="10" fillId="0" borderId="0" xfId="28" applyNumberFormat="1" applyFont="1" applyAlignment="1"/>
    <xf numFmtId="167" fontId="11" fillId="0" borderId="0" xfId="31" applyNumberFormat="1" applyFont="1" applyAlignment="1">
      <alignment horizontal="right" vertical="center"/>
    </xf>
    <xf numFmtId="0" fontId="12" fillId="2" borderId="1" xfId="28" applyFont="1" applyFill="1" applyBorder="1" applyAlignment="1">
      <alignment horizontal="left" vertical="center"/>
    </xf>
    <xf numFmtId="0" fontId="12" fillId="2" borderId="0" xfId="28" applyFont="1" applyFill="1" applyAlignment="1">
      <alignment horizontal="right" vertical="center"/>
    </xf>
    <xf numFmtId="0" fontId="12" fillId="2" borderId="0" xfId="0" applyFont="1" applyFill="1" applyAlignment="1">
      <alignment horizontal="right" vertical="center"/>
    </xf>
    <xf numFmtId="166" fontId="10" fillId="0" borderId="0" xfId="0" applyNumberFormat="1" applyFont="1" applyAlignment="1"/>
    <xf numFmtId="169" fontId="18" fillId="0" borderId="0" xfId="0" applyNumberFormat="1" applyFont="1" applyAlignment="1">
      <alignment horizontal="right" vertical="center"/>
    </xf>
    <xf numFmtId="171" fontId="9" fillId="0" borderId="0" xfId="0" applyNumberFormat="1" applyFont="1" applyAlignment="1">
      <alignment horizontal="right" vertical="center"/>
    </xf>
    <xf numFmtId="169" fontId="10" fillId="0" borderId="0" xfId="28" applyNumberFormat="1" applyFont="1" applyAlignment="1">
      <alignment horizontal="right" vertical="center"/>
    </xf>
    <xf numFmtId="171" fontId="10" fillId="0" borderId="0" xfId="28" applyNumberFormat="1" applyFont="1" applyAlignment="1">
      <alignment horizontal="right" vertical="center"/>
    </xf>
    <xf numFmtId="0" fontId="12" fillId="2" borderId="2" xfId="0" applyFont="1" applyFill="1" applyBorder="1" applyAlignment="1"/>
    <xf numFmtId="0" fontId="12" fillId="2" borderId="3" xfId="0" applyFont="1" applyFill="1" applyBorder="1" applyAlignment="1">
      <alignment horizontal="right"/>
    </xf>
    <xf numFmtId="0" fontId="12" fillId="2" borderId="4" xfId="0" applyFont="1" applyFill="1" applyBorder="1" applyAlignment="1">
      <alignment horizontal="right"/>
    </xf>
    <xf numFmtId="0" fontId="12" fillId="2" borderId="5" xfId="0" applyFont="1" applyFill="1" applyBorder="1" applyAlignment="1">
      <alignment horizontal="right"/>
    </xf>
    <xf numFmtId="0" fontId="18" fillId="0" borderId="6" xfId="0" applyFont="1" applyBorder="1" applyAlignment="1"/>
    <xf numFmtId="0" fontId="18" fillId="0" borderId="7" xfId="0" applyFont="1" applyBorder="1" applyAlignment="1">
      <alignment horizontal="right"/>
    </xf>
    <xf numFmtId="0" fontId="18" fillId="0" borderId="0" xfId="0" applyFont="1" applyAlignment="1">
      <alignment horizontal="right"/>
    </xf>
    <xf numFmtId="0" fontId="18" fillId="0" borderId="8" xfId="0" applyFont="1" applyBorder="1" applyAlignment="1">
      <alignment horizontal="right"/>
    </xf>
    <xf numFmtId="0" fontId="9" fillId="0" borderId="6" xfId="0" applyFont="1" applyBorder="1" applyAlignment="1">
      <alignment horizontal="left" indent="1"/>
    </xf>
    <xf numFmtId="0" fontId="9" fillId="0" borderId="7" xfId="0" applyFont="1" applyBorder="1" applyAlignment="1">
      <alignment horizontal="right"/>
    </xf>
    <xf numFmtId="0" fontId="9" fillId="0" borderId="8" xfId="0" applyFont="1" applyBorder="1" applyAlignment="1">
      <alignment horizontal="right"/>
    </xf>
    <xf numFmtId="0" fontId="11" fillId="0" borderId="9" xfId="0" applyFont="1" applyBorder="1" applyAlignment="1"/>
    <xf numFmtId="0" fontId="11" fillId="0" borderId="10" xfId="0" applyFont="1" applyBorder="1" applyAlignment="1">
      <alignment horizontal="right"/>
    </xf>
    <xf numFmtId="0" fontId="11" fillId="0" borderId="11" xfId="0" applyFont="1" applyBorder="1" applyAlignment="1">
      <alignment horizontal="right"/>
    </xf>
    <xf numFmtId="0" fontId="11" fillId="0" borderId="12" xfId="0" applyFont="1" applyBorder="1" applyAlignment="1">
      <alignment horizontal="right"/>
    </xf>
    <xf numFmtId="0" fontId="12" fillId="2" borderId="13" xfId="0" applyFont="1" applyFill="1" applyBorder="1" applyAlignment="1">
      <alignment horizontal="right"/>
    </xf>
    <xf numFmtId="0" fontId="12" fillId="2" borderId="14" xfId="0" applyFont="1" applyFill="1" applyBorder="1" applyAlignment="1">
      <alignment horizontal="right"/>
    </xf>
    <xf numFmtId="0" fontId="18" fillId="0" borderId="15" xfId="0" applyFont="1" applyBorder="1" applyAlignment="1">
      <alignment horizontal="right"/>
    </xf>
    <xf numFmtId="0" fontId="11" fillId="0" borderId="16" xfId="0" applyFont="1" applyBorder="1" applyAlignment="1">
      <alignment horizontal="right"/>
    </xf>
    <xf numFmtId="0" fontId="12" fillId="2" borderId="17" xfId="0" applyFont="1" applyFill="1" applyBorder="1" applyAlignment="1">
      <alignment horizontal="right"/>
    </xf>
    <xf numFmtId="170" fontId="9" fillId="0" borderId="0" xfId="10" applyNumberFormat="1" applyFont="1" applyAlignment="1">
      <alignment horizontal="right"/>
    </xf>
    <xf numFmtId="170" fontId="9" fillId="0" borderId="7" xfId="10" applyNumberFormat="1" applyFont="1" applyBorder="1" applyAlignment="1">
      <alignment horizontal="right"/>
    </xf>
    <xf numFmtId="170" fontId="9" fillId="0" borderId="15" xfId="10" applyNumberFormat="1" applyFont="1" applyBorder="1" applyAlignment="1">
      <alignment horizontal="right"/>
    </xf>
    <xf numFmtId="170" fontId="11" fillId="0" borderId="11" xfId="10" applyNumberFormat="1" applyFont="1" applyBorder="1" applyAlignment="1">
      <alignment horizontal="right"/>
    </xf>
    <xf numFmtId="170" fontId="11" fillId="0" borderId="10" xfId="10" applyNumberFormat="1" applyFont="1" applyBorder="1" applyAlignment="1">
      <alignment horizontal="right"/>
    </xf>
    <xf numFmtId="170" fontId="11" fillId="0" borderId="16" xfId="10" applyNumberFormat="1" applyFont="1" applyBorder="1" applyAlignment="1">
      <alignment horizontal="right"/>
    </xf>
    <xf numFmtId="170" fontId="6" fillId="0" borderId="0" xfId="0" applyNumberFormat="1" applyFont="1" applyAlignment="1"/>
    <xf numFmtId="0" fontId="7" fillId="0" borderId="0" xfId="0" applyFont="1" applyBorder="1" applyAlignment="1">
      <alignment horizontal="center"/>
    </xf>
    <xf numFmtId="0" fontId="11" fillId="0" borderId="0" xfId="0" applyFont="1" applyBorder="1" applyAlignment="1">
      <alignment horizontal="center"/>
    </xf>
    <xf numFmtId="167" fontId="11" fillId="0" borderId="0" xfId="31" applyNumberFormat="1" applyFont="1" applyBorder="1" applyAlignment="1">
      <alignment horizontal="center" vertical="center"/>
    </xf>
    <xf numFmtId="0" fontId="24" fillId="0" borderId="0" xfId="0" applyFont="1" applyBorder="1" applyAlignment="1">
      <alignment horizontal="center" vertical="center"/>
    </xf>
  </cellXfs>
  <cellStyles count="36">
    <cellStyle name="Comma 2" xfId="1" xr:uid="{00000000-0005-0000-0000-000006000000}"/>
    <cellStyle name="Comma 2 2" xfId="2" xr:uid="{00000000-0005-0000-0000-000007000000}"/>
    <cellStyle name="Comma 2 2 2" xfId="3" xr:uid="{00000000-0005-0000-0000-000008000000}"/>
    <cellStyle name="Comma 2 2 2 2" xfId="4" xr:uid="{00000000-0005-0000-0000-000009000000}"/>
    <cellStyle name="Comma 2 2 2 3 2" xfId="5" xr:uid="{00000000-0005-0000-0000-00000A000000}"/>
    <cellStyle name="Comma 2 2 3" xfId="6" xr:uid="{00000000-0005-0000-0000-00000B000000}"/>
    <cellStyle name="Comma 2 3" xfId="7" xr:uid="{00000000-0005-0000-0000-00000C000000}"/>
    <cellStyle name="Comma 2 3 2" xfId="8" xr:uid="{00000000-0005-0000-0000-00000D000000}"/>
    <cellStyle name="Comma 2 4" xfId="9" xr:uid="{00000000-0005-0000-0000-00000E000000}"/>
    <cellStyle name="Comma 2 5" xfId="10" xr:uid="{00000000-0005-0000-0000-00000F000000}"/>
    <cellStyle name="Comma 2 6" xfId="11" xr:uid="{00000000-0005-0000-0000-000010000000}"/>
    <cellStyle name="Comma 3" xfId="12" xr:uid="{00000000-0005-0000-0000-000011000000}"/>
    <cellStyle name="Comma 6" xfId="13" xr:uid="{00000000-0005-0000-0000-000012000000}"/>
    <cellStyle name="Comma 6 2" xfId="14" xr:uid="{00000000-0005-0000-0000-000013000000}"/>
    <cellStyle name="Normal" xfId="0" builtinId="0"/>
    <cellStyle name="Normal - Style1 2" xfId="15" xr:uid="{00000000-0005-0000-0000-000014000000}"/>
    <cellStyle name="Normal 10" xfId="16" xr:uid="{00000000-0005-0000-0000-000015000000}"/>
    <cellStyle name="Normal 10 43" xfId="17" xr:uid="{00000000-0005-0000-0000-000016000000}"/>
    <cellStyle name="Normal 2" xfId="18" xr:uid="{00000000-0005-0000-0000-000017000000}"/>
    <cellStyle name="Normal 2 2" xfId="19" xr:uid="{00000000-0005-0000-0000-000018000000}"/>
    <cellStyle name="Normal 2 2 10 2" xfId="20" xr:uid="{00000000-0005-0000-0000-000019000000}"/>
    <cellStyle name="Normal 2 2 13 2" xfId="21" xr:uid="{00000000-0005-0000-0000-00001A000000}"/>
    <cellStyle name="Normal 2 3" xfId="22" xr:uid="{00000000-0005-0000-0000-00001B000000}"/>
    <cellStyle name="Normal 2 43" xfId="23" xr:uid="{00000000-0005-0000-0000-00001C000000}"/>
    <cellStyle name="Normal 3" xfId="24" xr:uid="{00000000-0005-0000-0000-00001D000000}"/>
    <cellStyle name="Normal 3 2" xfId="25" xr:uid="{00000000-0005-0000-0000-00001E000000}"/>
    <cellStyle name="Normal 7 3" xfId="26" xr:uid="{00000000-0005-0000-0000-00001F000000}"/>
    <cellStyle name="Normal 7 32" xfId="27" xr:uid="{00000000-0005-0000-0000-000020000000}"/>
    <cellStyle name="Normal_Worksheet in   2212 Demonstrações Financeiras 31 12 99" xfId="28" xr:uid="{00000000-0005-0000-0000-000023000000}"/>
    <cellStyle name="Vírgula 12" xfId="29" xr:uid="{00000000-0005-0000-0000-000024000000}"/>
    <cellStyle name="Vírgula 12 2" xfId="30" xr:uid="{00000000-0005-0000-0000-000025000000}"/>
    <cellStyle name="Vírgula 2" xfId="31" xr:uid="{00000000-0005-0000-0000-000026000000}"/>
    <cellStyle name="Vírgula 2 6 2" xfId="32" xr:uid="{00000000-0005-0000-0000-000027000000}"/>
    <cellStyle name="Vírgula 3" xfId="33" xr:uid="{00000000-0005-0000-0000-000028000000}"/>
    <cellStyle name="Vírgula 4" xfId="34" xr:uid="{00000000-0005-0000-0000-000029000000}"/>
    <cellStyle name="Vírgula 9" xfId="35" xr:uid="{00000000-0005-0000-0000-00002A000000}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46CB4"/>
      <rgbColor rgb="FFADB9CA"/>
      <rgbColor rgb="FF808080"/>
      <rgbColor rgb="FF9999FF"/>
      <rgbColor rgb="FF993366"/>
      <rgbColor rgb="FFFFFFCC"/>
      <rgbColor rgb="FFCCFFFF"/>
      <rgbColor rgb="FF660066"/>
      <rgbColor rgb="FFFF8080"/>
      <rgbColor rgb="FF0070C0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externalLink" Target="externalLinks/externalLink19.xml"/><Relationship Id="rId21" Type="http://schemas.openxmlformats.org/officeDocument/2006/relationships/externalLink" Target="externalLinks/externalLink14.xml"/><Relationship Id="rId42" Type="http://schemas.openxmlformats.org/officeDocument/2006/relationships/externalLink" Target="externalLinks/externalLink35.xml"/><Relationship Id="rId47" Type="http://schemas.openxmlformats.org/officeDocument/2006/relationships/externalLink" Target="externalLinks/externalLink40.xml"/><Relationship Id="rId63" Type="http://schemas.openxmlformats.org/officeDocument/2006/relationships/externalLink" Target="externalLinks/externalLink56.xml"/><Relationship Id="rId68" Type="http://schemas.openxmlformats.org/officeDocument/2006/relationships/externalLink" Target="externalLinks/externalLink61.xml"/><Relationship Id="rId84" Type="http://schemas.openxmlformats.org/officeDocument/2006/relationships/theme" Target="theme/theme1.xml"/><Relationship Id="rId16" Type="http://schemas.openxmlformats.org/officeDocument/2006/relationships/externalLink" Target="externalLinks/externalLink9.xml"/><Relationship Id="rId11" Type="http://schemas.openxmlformats.org/officeDocument/2006/relationships/externalLink" Target="externalLinks/externalLink4.xml"/><Relationship Id="rId32" Type="http://schemas.openxmlformats.org/officeDocument/2006/relationships/externalLink" Target="externalLinks/externalLink25.xml"/><Relationship Id="rId37" Type="http://schemas.openxmlformats.org/officeDocument/2006/relationships/externalLink" Target="externalLinks/externalLink30.xml"/><Relationship Id="rId53" Type="http://schemas.openxmlformats.org/officeDocument/2006/relationships/externalLink" Target="externalLinks/externalLink46.xml"/><Relationship Id="rId58" Type="http://schemas.openxmlformats.org/officeDocument/2006/relationships/externalLink" Target="externalLinks/externalLink51.xml"/><Relationship Id="rId74" Type="http://schemas.openxmlformats.org/officeDocument/2006/relationships/externalLink" Target="externalLinks/externalLink67.xml"/><Relationship Id="rId79" Type="http://schemas.openxmlformats.org/officeDocument/2006/relationships/externalLink" Target="externalLinks/externalLink72.xml"/><Relationship Id="rId5" Type="http://schemas.openxmlformats.org/officeDocument/2006/relationships/worksheet" Target="worksheets/sheet5.xml"/><Relationship Id="rId19" Type="http://schemas.openxmlformats.org/officeDocument/2006/relationships/externalLink" Target="externalLinks/externalLink12.xml"/><Relationship Id="rId14" Type="http://schemas.openxmlformats.org/officeDocument/2006/relationships/externalLink" Target="externalLinks/externalLink7.xml"/><Relationship Id="rId22" Type="http://schemas.openxmlformats.org/officeDocument/2006/relationships/externalLink" Target="externalLinks/externalLink15.xml"/><Relationship Id="rId27" Type="http://schemas.openxmlformats.org/officeDocument/2006/relationships/externalLink" Target="externalLinks/externalLink20.xml"/><Relationship Id="rId30" Type="http://schemas.openxmlformats.org/officeDocument/2006/relationships/externalLink" Target="externalLinks/externalLink23.xml"/><Relationship Id="rId35" Type="http://schemas.openxmlformats.org/officeDocument/2006/relationships/externalLink" Target="externalLinks/externalLink28.xml"/><Relationship Id="rId43" Type="http://schemas.openxmlformats.org/officeDocument/2006/relationships/externalLink" Target="externalLinks/externalLink36.xml"/><Relationship Id="rId48" Type="http://schemas.openxmlformats.org/officeDocument/2006/relationships/externalLink" Target="externalLinks/externalLink41.xml"/><Relationship Id="rId56" Type="http://schemas.openxmlformats.org/officeDocument/2006/relationships/externalLink" Target="externalLinks/externalLink49.xml"/><Relationship Id="rId64" Type="http://schemas.openxmlformats.org/officeDocument/2006/relationships/externalLink" Target="externalLinks/externalLink57.xml"/><Relationship Id="rId69" Type="http://schemas.openxmlformats.org/officeDocument/2006/relationships/externalLink" Target="externalLinks/externalLink62.xml"/><Relationship Id="rId77" Type="http://schemas.openxmlformats.org/officeDocument/2006/relationships/externalLink" Target="externalLinks/externalLink70.xml"/><Relationship Id="rId8" Type="http://schemas.openxmlformats.org/officeDocument/2006/relationships/externalLink" Target="externalLinks/externalLink1.xml"/><Relationship Id="rId51" Type="http://schemas.openxmlformats.org/officeDocument/2006/relationships/externalLink" Target="externalLinks/externalLink44.xml"/><Relationship Id="rId72" Type="http://schemas.openxmlformats.org/officeDocument/2006/relationships/externalLink" Target="externalLinks/externalLink65.xml"/><Relationship Id="rId80" Type="http://schemas.openxmlformats.org/officeDocument/2006/relationships/externalLink" Target="externalLinks/externalLink73.xml"/><Relationship Id="rId85" Type="http://schemas.openxmlformats.org/officeDocument/2006/relationships/styles" Target="styles.xml"/><Relationship Id="rId3" Type="http://schemas.openxmlformats.org/officeDocument/2006/relationships/worksheet" Target="worksheets/sheet3.xml"/><Relationship Id="rId12" Type="http://schemas.openxmlformats.org/officeDocument/2006/relationships/externalLink" Target="externalLinks/externalLink5.xml"/><Relationship Id="rId17" Type="http://schemas.openxmlformats.org/officeDocument/2006/relationships/externalLink" Target="externalLinks/externalLink10.xml"/><Relationship Id="rId25" Type="http://schemas.openxmlformats.org/officeDocument/2006/relationships/externalLink" Target="externalLinks/externalLink18.xml"/><Relationship Id="rId33" Type="http://schemas.openxmlformats.org/officeDocument/2006/relationships/externalLink" Target="externalLinks/externalLink26.xml"/><Relationship Id="rId38" Type="http://schemas.openxmlformats.org/officeDocument/2006/relationships/externalLink" Target="externalLinks/externalLink31.xml"/><Relationship Id="rId46" Type="http://schemas.openxmlformats.org/officeDocument/2006/relationships/externalLink" Target="externalLinks/externalLink39.xml"/><Relationship Id="rId59" Type="http://schemas.openxmlformats.org/officeDocument/2006/relationships/externalLink" Target="externalLinks/externalLink52.xml"/><Relationship Id="rId67" Type="http://schemas.openxmlformats.org/officeDocument/2006/relationships/externalLink" Target="externalLinks/externalLink60.xml"/><Relationship Id="rId20" Type="http://schemas.openxmlformats.org/officeDocument/2006/relationships/externalLink" Target="externalLinks/externalLink13.xml"/><Relationship Id="rId41" Type="http://schemas.openxmlformats.org/officeDocument/2006/relationships/externalLink" Target="externalLinks/externalLink34.xml"/><Relationship Id="rId54" Type="http://schemas.openxmlformats.org/officeDocument/2006/relationships/externalLink" Target="externalLinks/externalLink47.xml"/><Relationship Id="rId62" Type="http://schemas.openxmlformats.org/officeDocument/2006/relationships/externalLink" Target="externalLinks/externalLink55.xml"/><Relationship Id="rId70" Type="http://schemas.openxmlformats.org/officeDocument/2006/relationships/externalLink" Target="externalLinks/externalLink63.xml"/><Relationship Id="rId75" Type="http://schemas.openxmlformats.org/officeDocument/2006/relationships/externalLink" Target="externalLinks/externalLink68.xml"/><Relationship Id="rId83" Type="http://schemas.openxmlformats.org/officeDocument/2006/relationships/externalLink" Target="externalLinks/externalLink7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externalLink" Target="externalLinks/externalLink8.xml"/><Relationship Id="rId23" Type="http://schemas.openxmlformats.org/officeDocument/2006/relationships/externalLink" Target="externalLinks/externalLink16.xml"/><Relationship Id="rId28" Type="http://schemas.openxmlformats.org/officeDocument/2006/relationships/externalLink" Target="externalLinks/externalLink21.xml"/><Relationship Id="rId36" Type="http://schemas.openxmlformats.org/officeDocument/2006/relationships/externalLink" Target="externalLinks/externalLink29.xml"/><Relationship Id="rId49" Type="http://schemas.openxmlformats.org/officeDocument/2006/relationships/externalLink" Target="externalLinks/externalLink42.xml"/><Relationship Id="rId57" Type="http://schemas.openxmlformats.org/officeDocument/2006/relationships/externalLink" Target="externalLinks/externalLink50.xml"/><Relationship Id="rId10" Type="http://schemas.openxmlformats.org/officeDocument/2006/relationships/externalLink" Target="externalLinks/externalLink3.xml"/><Relationship Id="rId31" Type="http://schemas.openxmlformats.org/officeDocument/2006/relationships/externalLink" Target="externalLinks/externalLink24.xml"/><Relationship Id="rId44" Type="http://schemas.openxmlformats.org/officeDocument/2006/relationships/externalLink" Target="externalLinks/externalLink37.xml"/><Relationship Id="rId52" Type="http://schemas.openxmlformats.org/officeDocument/2006/relationships/externalLink" Target="externalLinks/externalLink45.xml"/><Relationship Id="rId60" Type="http://schemas.openxmlformats.org/officeDocument/2006/relationships/externalLink" Target="externalLinks/externalLink53.xml"/><Relationship Id="rId65" Type="http://schemas.openxmlformats.org/officeDocument/2006/relationships/externalLink" Target="externalLinks/externalLink58.xml"/><Relationship Id="rId73" Type="http://schemas.openxmlformats.org/officeDocument/2006/relationships/externalLink" Target="externalLinks/externalLink66.xml"/><Relationship Id="rId78" Type="http://schemas.openxmlformats.org/officeDocument/2006/relationships/externalLink" Target="externalLinks/externalLink71.xml"/><Relationship Id="rId81" Type="http://schemas.openxmlformats.org/officeDocument/2006/relationships/externalLink" Target="externalLinks/externalLink74.xml"/><Relationship Id="rId86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2.xml"/><Relationship Id="rId13" Type="http://schemas.openxmlformats.org/officeDocument/2006/relationships/externalLink" Target="externalLinks/externalLink6.xml"/><Relationship Id="rId18" Type="http://schemas.openxmlformats.org/officeDocument/2006/relationships/externalLink" Target="externalLinks/externalLink11.xml"/><Relationship Id="rId39" Type="http://schemas.openxmlformats.org/officeDocument/2006/relationships/externalLink" Target="externalLinks/externalLink32.xml"/><Relationship Id="rId34" Type="http://schemas.openxmlformats.org/officeDocument/2006/relationships/externalLink" Target="externalLinks/externalLink27.xml"/><Relationship Id="rId50" Type="http://schemas.openxmlformats.org/officeDocument/2006/relationships/externalLink" Target="externalLinks/externalLink43.xml"/><Relationship Id="rId55" Type="http://schemas.openxmlformats.org/officeDocument/2006/relationships/externalLink" Target="externalLinks/externalLink48.xml"/><Relationship Id="rId76" Type="http://schemas.openxmlformats.org/officeDocument/2006/relationships/externalLink" Target="externalLinks/externalLink69.xml"/><Relationship Id="rId7" Type="http://schemas.openxmlformats.org/officeDocument/2006/relationships/worksheet" Target="worksheets/sheet7.xml"/><Relationship Id="rId71" Type="http://schemas.openxmlformats.org/officeDocument/2006/relationships/externalLink" Target="externalLinks/externalLink64.xml"/><Relationship Id="rId2" Type="http://schemas.openxmlformats.org/officeDocument/2006/relationships/worksheet" Target="worksheets/sheet2.xml"/><Relationship Id="rId29" Type="http://schemas.openxmlformats.org/officeDocument/2006/relationships/externalLink" Target="externalLinks/externalLink22.xml"/><Relationship Id="rId24" Type="http://schemas.openxmlformats.org/officeDocument/2006/relationships/externalLink" Target="externalLinks/externalLink17.xml"/><Relationship Id="rId40" Type="http://schemas.openxmlformats.org/officeDocument/2006/relationships/externalLink" Target="externalLinks/externalLink33.xml"/><Relationship Id="rId45" Type="http://schemas.openxmlformats.org/officeDocument/2006/relationships/externalLink" Target="externalLinks/externalLink38.xml"/><Relationship Id="rId66" Type="http://schemas.openxmlformats.org/officeDocument/2006/relationships/externalLink" Target="externalLinks/externalLink59.xml"/><Relationship Id="rId87" Type="http://schemas.openxmlformats.org/officeDocument/2006/relationships/calcChain" Target="calcChain.xml"/><Relationship Id="rId61" Type="http://schemas.openxmlformats.org/officeDocument/2006/relationships/externalLink" Target="externalLinks/externalLink54.xml"/><Relationship Id="rId82" Type="http://schemas.openxmlformats.org/officeDocument/2006/relationships/externalLink" Target="externalLinks/externalLink75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hyperlink" Target="#'Fluxo de Caixa'!A1"/><Relationship Id="rId7" Type="http://schemas.openxmlformats.org/officeDocument/2006/relationships/image" Target="../media/image1.emf"/><Relationship Id="rId2" Type="http://schemas.openxmlformats.org/officeDocument/2006/relationships/hyperlink" Target="#DRE!A1"/><Relationship Id="rId1" Type="http://schemas.openxmlformats.org/officeDocument/2006/relationships/hyperlink" Target="#'Balan&#231;o Patrimonial'!A1"/><Relationship Id="rId6" Type="http://schemas.openxmlformats.org/officeDocument/2006/relationships/hyperlink" Target="#'DRE Ex Ifrs'!A1"/><Relationship Id="rId5" Type="http://schemas.openxmlformats.org/officeDocument/2006/relationships/hyperlink" Target="#'Evolu&#231;&#227;o da &#193;rea de Vendas'!A1"/><Relationship Id="rId4" Type="http://schemas.openxmlformats.org/officeDocument/2006/relationships/hyperlink" Target="#'N&#186; de lojas'!A1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hyperlink" Target="#Capa!A1"/><Relationship Id="rId1" Type="http://schemas.openxmlformats.org/officeDocument/2006/relationships/hyperlink" Target="#'Balan&#231;o Patrimonial'!A1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hyperlink" Target="#Capa!A1"/><Relationship Id="rId1" Type="http://schemas.openxmlformats.org/officeDocument/2006/relationships/hyperlink" Target="#'Balan&#231;o Patrimonial'!A1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hyperlink" Target="#Capa!A1"/><Relationship Id="rId1" Type="http://schemas.openxmlformats.org/officeDocument/2006/relationships/hyperlink" Target="#'Balan&#231;o Patrimonial'!A1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hyperlink" Target="#Capa!A1"/><Relationship Id="rId1" Type="http://schemas.openxmlformats.org/officeDocument/2006/relationships/hyperlink" Target="#'Balan&#231;o Patrimonial'!A1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hyperlink" Target="#Capa!A1"/><Relationship Id="rId1" Type="http://schemas.openxmlformats.org/officeDocument/2006/relationships/hyperlink" Target="#'Balan&#231;o Patrimonial'!A1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hyperlink" Target="#Capa!A1"/><Relationship Id="rId1" Type="http://schemas.openxmlformats.org/officeDocument/2006/relationships/hyperlink" Target="#'Balan&#231;o Patrimonial'!A1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vmlDrawing3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399221</xdr:colOff>
      <xdr:row>7</xdr:row>
      <xdr:rowOff>136498</xdr:rowOff>
    </xdr:from>
    <xdr:to>
      <xdr:col>5</xdr:col>
      <xdr:colOff>440021</xdr:colOff>
      <xdr:row>11</xdr:row>
      <xdr:rowOff>4382</xdr:rowOff>
    </xdr:to>
    <xdr:sp macro="[0]!BP" textlink="">
      <xdr:nvSpPr>
        <xdr:cNvPr id="3" name="Retângulo de cantos arredondados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/>
      </xdr:nvSpPr>
      <xdr:spPr>
        <a:xfrm>
          <a:off x="2228021" y="1620741"/>
          <a:ext cx="1260000" cy="716024"/>
        </a:xfrm>
        <a:prstGeom prst="roundRect">
          <a:avLst/>
        </a:prstGeom>
        <a:solidFill>
          <a:srgbClr val="046CB4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100">
              <a:latin typeface="Bahnschrift" panose="020B0502040204020203" pitchFamily="34" charset="0"/>
            </a:rPr>
            <a:t>Balanço</a:t>
          </a:r>
          <a:r>
            <a:rPr lang="pt-BR" sz="1100" baseline="0">
              <a:latin typeface="Bahnschrift" panose="020B0502040204020203" pitchFamily="34" charset="0"/>
            </a:rPr>
            <a:t> Patrimonial</a:t>
          </a:r>
          <a:endParaRPr lang="pt-BR" sz="1100">
            <a:latin typeface="Bahnschrift" panose="020B0502040204020203" pitchFamily="34" charset="0"/>
          </a:endParaRPr>
        </a:p>
      </xdr:txBody>
    </xdr:sp>
    <xdr:clientData/>
  </xdr:twoCellAnchor>
  <xdr:twoCellAnchor>
    <xdr:from>
      <xdr:col>6</xdr:col>
      <xdr:colOff>39176</xdr:colOff>
      <xdr:row>7</xdr:row>
      <xdr:rowOff>130633</xdr:rowOff>
    </xdr:from>
    <xdr:to>
      <xdr:col>8</xdr:col>
      <xdr:colOff>79976</xdr:colOff>
      <xdr:row>10</xdr:row>
      <xdr:rowOff>210552</xdr:rowOff>
    </xdr:to>
    <xdr:sp macro="[0]!BP" textlink="">
      <xdr:nvSpPr>
        <xdr:cNvPr id="9" name="Retângulo de cantos arredondados 8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/>
      </xdr:nvSpPr>
      <xdr:spPr>
        <a:xfrm>
          <a:off x="3696776" y="1614876"/>
          <a:ext cx="1260000" cy="716024"/>
        </a:xfrm>
        <a:prstGeom prst="roundRect">
          <a:avLst/>
        </a:prstGeom>
        <a:solidFill>
          <a:srgbClr val="046CB4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100">
              <a:latin typeface="Bahnschrift" panose="020B0502040204020203" pitchFamily="34" charset="0"/>
            </a:rPr>
            <a:t>DRE</a:t>
          </a:r>
        </a:p>
      </xdr:txBody>
    </xdr:sp>
    <xdr:clientData/>
  </xdr:twoCellAnchor>
  <xdr:twoCellAnchor>
    <xdr:from>
      <xdr:col>3</xdr:col>
      <xdr:colOff>403031</xdr:colOff>
      <xdr:row>11</xdr:row>
      <xdr:rowOff>113637</xdr:rowOff>
    </xdr:from>
    <xdr:to>
      <xdr:col>5</xdr:col>
      <xdr:colOff>443831</xdr:colOff>
      <xdr:row>14</xdr:row>
      <xdr:rowOff>193558</xdr:rowOff>
    </xdr:to>
    <xdr:sp macro="[0]!FC" textlink="">
      <xdr:nvSpPr>
        <xdr:cNvPr id="12" name="Retângulo de cantos arredondados 11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/>
      </xdr:nvSpPr>
      <xdr:spPr>
        <a:xfrm>
          <a:off x="2231831" y="2446020"/>
          <a:ext cx="1260000" cy="716025"/>
        </a:xfrm>
        <a:prstGeom prst="roundRect">
          <a:avLst/>
        </a:prstGeom>
        <a:solidFill>
          <a:srgbClr val="046CB4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100">
              <a:latin typeface="Bahnschrift" panose="020B0502040204020203" pitchFamily="34" charset="0"/>
            </a:rPr>
            <a:t>Fluxo de Caixa</a:t>
          </a:r>
        </a:p>
      </xdr:txBody>
    </xdr:sp>
    <xdr:clientData/>
  </xdr:twoCellAnchor>
  <xdr:twoCellAnchor>
    <xdr:from>
      <xdr:col>6</xdr:col>
      <xdr:colOff>33461</xdr:colOff>
      <xdr:row>11</xdr:row>
      <xdr:rowOff>122770</xdr:rowOff>
    </xdr:from>
    <xdr:to>
      <xdr:col>8</xdr:col>
      <xdr:colOff>74261</xdr:colOff>
      <xdr:row>14</xdr:row>
      <xdr:rowOff>202691</xdr:rowOff>
    </xdr:to>
    <xdr:sp macro="[0]!Lojas" textlink="">
      <xdr:nvSpPr>
        <xdr:cNvPr id="15" name="Retângulo de cantos arredondados 14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/>
      </xdr:nvSpPr>
      <xdr:spPr>
        <a:xfrm>
          <a:off x="3691061" y="2455153"/>
          <a:ext cx="1260000" cy="716025"/>
        </a:xfrm>
        <a:prstGeom prst="roundRect">
          <a:avLst/>
        </a:prstGeom>
        <a:solidFill>
          <a:srgbClr val="046CB4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100">
              <a:latin typeface="Bahnschrift" panose="020B0502040204020203" pitchFamily="34" charset="0"/>
            </a:rPr>
            <a:t>N° de lojas</a:t>
          </a:r>
        </a:p>
      </xdr:txBody>
    </xdr:sp>
    <xdr:clientData/>
  </xdr:twoCellAnchor>
  <xdr:twoCellAnchor>
    <xdr:from>
      <xdr:col>8</xdr:col>
      <xdr:colOff>298256</xdr:colOff>
      <xdr:row>11</xdr:row>
      <xdr:rowOff>128314</xdr:rowOff>
    </xdr:from>
    <xdr:to>
      <xdr:col>10</xdr:col>
      <xdr:colOff>339056</xdr:colOff>
      <xdr:row>14</xdr:row>
      <xdr:rowOff>208235</xdr:rowOff>
    </xdr:to>
    <xdr:sp macro="[0]!Lojas" textlink="">
      <xdr:nvSpPr>
        <xdr:cNvPr id="18" name="Retângulo de cantos arredondados 17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SpPr/>
      </xdr:nvSpPr>
      <xdr:spPr>
        <a:xfrm>
          <a:off x="5175056" y="2460697"/>
          <a:ext cx="1260000" cy="716025"/>
        </a:xfrm>
        <a:prstGeom prst="roundRect">
          <a:avLst/>
        </a:prstGeom>
        <a:solidFill>
          <a:srgbClr val="046CB4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100">
              <a:latin typeface="Bahnschrift" panose="020B0502040204020203" pitchFamily="34" charset="0"/>
            </a:rPr>
            <a:t>Evolução da Área de Vendas</a:t>
          </a:r>
        </a:p>
      </xdr:txBody>
    </xdr:sp>
    <xdr:clientData/>
  </xdr:twoCellAnchor>
  <xdr:twoCellAnchor>
    <xdr:from>
      <xdr:col>8</xdr:col>
      <xdr:colOff>290637</xdr:colOff>
      <xdr:row>7</xdr:row>
      <xdr:rowOff>131557</xdr:rowOff>
    </xdr:from>
    <xdr:to>
      <xdr:col>10</xdr:col>
      <xdr:colOff>331437</xdr:colOff>
      <xdr:row>10</xdr:row>
      <xdr:rowOff>211476</xdr:rowOff>
    </xdr:to>
    <xdr:sp macro="[0]!BP" textlink="">
      <xdr:nvSpPr>
        <xdr:cNvPr id="7" name="Retângulo de cantos arredondados 8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6ACD507C-22E6-82DA-3BE6-DEC7E500F4E0}"/>
            </a:ext>
          </a:extLst>
        </xdr:cNvPr>
        <xdr:cNvSpPr/>
      </xdr:nvSpPr>
      <xdr:spPr>
        <a:xfrm>
          <a:off x="5167437" y="1615800"/>
          <a:ext cx="1260000" cy="716024"/>
        </a:xfrm>
        <a:prstGeom prst="roundRect">
          <a:avLst/>
        </a:prstGeom>
        <a:solidFill>
          <a:srgbClr val="046CB4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100">
              <a:latin typeface="Bahnschrift" panose="020B0502040204020203" pitchFamily="34" charset="0"/>
            </a:rPr>
            <a:t>DRE</a:t>
          </a:r>
          <a:r>
            <a:rPr lang="pt-BR" sz="1100" baseline="0">
              <a:latin typeface="Bahnschrift" panose="020B0502040204020203" pitchFamily="34" charset="0"/>
            </a:rPr>
            <a:t> Ex Ifrs</a:t>
          </a:r>
          <a:endParaRPr lang="pt-BR" sz="1100">
            <a:latin typeface="Bahnschrift" panose="020B0502040204020203" pitchFamily="34" charset="0"/>
          </a:endParaRPr>
        </a:p>
      </xdr:txBody>
    </xdr:sp>
    <xdr:clientData/>
  </xdr:twoCellAnchor>
  <xdr:twoCellAnchor editAs="oneCell">
    <xdr:from>
      <xdr:col>4</xdr:col>
      <xdr:colOff>165759</xdr:colOff>
      <xdr:row>4</xdr:row>
      <xdr:rowOff>0</xdr:rowOff>
    </xdr:from>
    <xdr:to>
      <xdr:col>9</xdr:col>
      <xdr:colOff>563219</xdr:colOff>
      <xdr:row>7</xdr:row>
      <xdr:rowOff>35750</xdr:rowOff>
    </xdr:to>
    <xdr:pic>
      <xdr:nvPicPr>
        <xdr:cNvPr id="6" name="Imagem 5">
          <a:extLst>
            <a:ext uri="{FF2B5EF4-FFF2-40B4-BE49-F238E27FC236}">
              <a16:creationId xmlns:a16="http://schemas.microsoft.com/office/drawing/2014/main" id="{A46BAF65-3AB7-AA93-D558-25CA22EB8AC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2604159" y="848139"/>
          <a:ext cx="3445460" cy="671854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28576</xdr:colOff>
      <xdr:row>1</xdr:row>
      <xdr:rowOff>57151</xdr:rowOff>
    </xdr:from>
    <xdr:to>
      <xdr:col>1</xdr:col>
      <xdr:colOff>1085850</xdr:colOff>
      <xdr:row>3</xdr:row>
      <xdr:rowOff>71718</xdr:rowOff>
    </xdr:to>
    <xdr:grpSp>
      <xdr:nvGrpSpPr>
        <xdr:cNvPr id="4" name="Grupo 3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GrpSpPr/>
      </xdr:nvGrpSpPr>
      <xdr:grpSpPr>
        <a:xfrm>
          <a:off x="155576" y="206563"/>
          <a:ext cx="1057274" cy="298449"/>
          <a:chOff x="1581149" y="1162050"/>
          <a:chExt cx="1619251" cy="590550"/>
        </a:xfrm>
      </xdr:grpSpPr>
      <xdr:sp macro="[0]!BP" textlink="">
        <xdr:nvSpPr>
          <xdr:cNvPr id="5" name="Retângulo de cantos arredondados 4">
            <a:extLst>
              <a:ext uri="{FF2B5EF4-FFF2-40B4-BE49-F238E27FC236}">
                <a16:creationId xmlns:a16="http://schemas.microsoft.com/office/drawing/2014/main" id="{00000000-0008-0000-0100-000005000000}"/>
              </a:ext>
            </a:extLst>
          </xdr:cNvPr>
          <xdr:cNvSpPr/>
        </xdr:nvSpPr>
        <xdr:spPr>
          <a:xfrm>
            <a:off x="1581149" y="1162050"/>
            <a:ext cx="1619251" cy="590550"/>
          </a:xfrm>
          <a:prstGeom prst="roundRect">
            <a:avLst/>
          </a:prstGeom>
          <a:solidFill>
            <a:srgbClr val="046CB4"/>
          </a:solidFill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pt-BR" sz="1100"/>
          </a:p>
        </xdr:txBody>
      </xdr:sp>
      <xdr:sp macro="[0]!BP" textlink="">
        <xdr:nvSpPr>
          <xdr:cNvPr id="6" name="CaixaDeTexto 5">
            <a:hlinkClick xmlns:r="http://schemas.openxmlformats.org/officeDocument/2006/relationships" r:id="rId2"/>
            <a:extLst>
              <a:ext uri="{FF2B5EF4-FFF2-40B4-BE49-F238E27FC236}">
                <a16:creationId xmlns:a16="http://schemas.microsoft.com/office/drawing/2014/main" id="{00000000-0008-0000-0100-000006000000}"/>
              </a:ext>
            </a:extLst>
          </xdr:cNvPr>
          <xdr:cNvSpPr txBox="1"/>
        </xdr:nvSpPr>
        <xdr:spPr>
          <a:xfrm>
            <a:off x="1595003" y="1209676"/>
            <a:ext cx="1571625" cy="457199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pPr algn="ctr"/>
            <a:r>
              <a:rPr lang="pt-BR" sz="800" b="1">
                <a:solidFill>
                  <a:schemeClr val="bg1"/>
                </a:solidFill>
                <a:latin typeface="Bahnschrift" panose="020B0502040204020203" pitchFamily="34" charset="0"/>
              </a:rPr>
              <a:t>Capa</a:t>
            </a:r>
          </a:p>
        </xdr:txBody>
      </xdr:sp>
    </xdr:grp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114300</xdr:colOff>
      <xdr:row>1</xdr:row>
      <xdr:rowOff>95250</xdr:rowOff>
    </xdr:from>
    <xdr:to>
      <xdr:col>1</xdr:col>
      <xdr:colOff>1047749</xdr:colOff>
      <xdr:row>3</xdr:row>
      <xdr:rowOff>89647</xdr:rowOff>
    </xdr:to>
    <xdr:grpSp>
      <xdr:nvGrpSpPr>
        <xdr:cNvPr id="3" name="Grupo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GrpSpPr/>
      </xdr:nvGrpSpPr>
      <xdr:grpSpPr>
        <a:xfrm>
          <a:off x="114300" y="246063"/>
          <a:ext cx="1060449" cy="280147"/>
          <a:chOff x="1581149" y="1162050"/>
          <a:chExt cx="1619251" cy="590550"/>
        </a:xfrm>
      </xdr:grpSpPr>
      <xdr:sp macro="[0]!BP" textlink="">
        <xdr:nvSpPr>
          <xdr:cNvPr id="4" name="Retângulo de cantos arredondados 3">
            <a:extLst>
              <a:ext uri="{FF2B5EF4-FFF2-40B4-BE49-F238E27FC236}">
                <a16:creationId xmlns:a16="http://schemas.microsoft.com/office/drawing/2014/main" id="{00000000-0008-0000-0200-000004000000}"/>
              </a:ext>
            </a:extLst>
          </xdr:cNvPr>
          <xdr:cNvSpPr/>
        </xdr:nvSpPr>
        <xdr:spPr>
          <a:xfrm>
            <a:off x="1581149" y="1162050"/>
            <a:ext cx="1619251" cy="590550"/>
          </a:xfrm>
          <a:prstGeom prst="roundRect">
            <a:avLst/>
          </a:prstGeom>
          <a:solidFill>
            <a:srgbClr val="046CB4"/>
          </a:solidFill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pt-BR" sz="1100"/>
          </a:p>
        </xdr:txBody>
      </xdr:sp>
      <xdr:sp macro="[0]!BP" textlink="">
        <xdr:nvSpPr>
          <xdr:cNvPr id="5" name="CaixaDeTexto 4">
            <a:hlinkClick xmlns:r="http://schemas.openxmlformats.org/officeDocument/2006/relationships" r:id="rId2"/>
            <a:extLst>
              <a:ext uri="{FF2B5EF4-FFF2-40B4-BE49-F238E27FC236}">
                <a16:creationId xmlns:a16="http://schemas.microsoft.com/office/drawing/2014/main" id="{00000000-0008-0000-0200-000005000000}"/>
              </a:ext>
            </a:extLst>
          </xdr:cNvPr>
          <xdr:cNvSpPr txBox="1"/>
        </xdr:nvSpPr>
        <xdr:spPr>
          <a:xfrm>
            <a:off x="1595003" y="1209676"/>
            <a:ext cx="1571625" cy="457199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pPr algn="ctr"/>
            <a:r>
              <a:rPr lang="pt-BR" sz="800" b="1">
                <a:solidFill>
                  <a:schemeClr val="bg1"/>
                </a:solidFill>
                <a:latin typeface="Century Gothic" panose="020B0502020202020204" pitchFamily="34" charset="0"/>
              </a:rPr>
              <a:t>Capa</a:t>
            </a:r>
          </a:p>
        </xdr:txBody>
      </xdr:sp>
    </xdr:grp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114300</xdr:colOff>
      <xdr:row>1</xdr:row>
      <xdr:rowOff>95250</xdr:rowOff>
    </xdr:from>
    <xdr:to>
      <xdr:col>1</xdr:col>
      <xdr:colOff>1047749</xdr:colOff>
      <xdr:row>3</xdr:row>
      <xdr:rowOff>89647</xdr:rowOff>
    </xdr:to>
    <xdr:grpSp>
      <xdr:nvGrpSpPr>
        <xdr:cNvPr id="2" name="Grupo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77F40F7B-EB85-4BE8-BC9E-4B72CBE71DBC}"/>
            </a:ext>
          </a:extLst>
        </xdr:cNvPr>
        <xdr:cNvGrpSpPr/>
      </xdr:nvGrpSpPr>
      <xdr:grpSpPr>
        <a:xfrm>
          <a:off x="114300" y="243417"/>
          <a:ext cx="1060449" cy="276619"/>
          <a:chOff x="1581149" y="1162050"/>
          <a:chExt cx="1619251" cy="590550"/>
        </a:xfrm>
      </xdr:grpSpPr>
      <xdr:sp macro="[0]!BP" textlink="">
        <xdr:nvSpPr>
          <xdr:cNvPr id="3" name="Retângulo de cantos arredondados 3">
            <a:extLst>
              <a:ext uri="{FF2B5EF4-FFF2-40B4-BE49-F238E27FC236}">
                <a16:creationId xmlns:a16="http://schemas.microsoft.com/office/drawing/2014/main" id="{529E093C-854C-FF2B-9529-8CB7870E8BAF}"/>
              </a:ext>
            </a:extLst>
          </xdr:cNvPr>
          <xdr:cNvSpPr/>
        </xdr:nvSpPr>
        <xdr:spPr>
          <a:xfrm>
            <a:off x="1581149" y="1162050"/>
            <a:ext cx="1619251" cy="590550"/>
          </a:xfrm>
          <a:prstGeom prst="roundRect">
            <a:avLst/>
          </a:prstGeom>
          <a:solidFill>
            <a:srgbClr val="046CB4"/>
          </a:solidFill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pt-BR" sz="1100"/>
          </a:p>
        </xdr:txBody>
      </xdr:sp>
      <xdr:sp macro="[0]!BP" textlink="">
        <xdr:nvSpPr>
          <xdr:cNvPr id="4" name="CaixaDeTexto 3">
            <a:hlinkClick xmlns:r="http://schemas.openxmlformats.org/officeDocument/2006/relationships" r:id="rId2"/>
            <a:extLst>
              <a:ext uri="{FF2B5EF4-FFF2-40B4-BE49-F238E27FC236}">
                <a16:creationId xmlns:a16="http://schemas.microsoft.com/office/drawing/2014/main" id="{343F0BB4-7ED7-E01C-3573-35A40247F1A8}"/>
              </a:ext>
            </a:extLst>
          </xdr:cNvPr>
          <xdr:cNvSpPr txBox="1"/>
        </xdr:nvSpPr>
        <xdr:spPr>
          <a:xfrm>
            <a:off x="1595003" y="1209676"/>
            <a:ext cx="1571625" cy="457199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pPr algn="ctr"/>
            <a:r>
              <a:rPr lang="pt-BR" sz="800" b="1">
                <a:solidFill>
                  <a:schemeClr val="bg1"/>
                </a:solidFill>
                <a:latin typeface="Century Gothic" panose="020B0502020202020204" pitchFamily="34" charset="0"/>
              </a:rPr>
              <a:t>Capa</a:t>
            </a:r>
          </a:p>
        </xdr:txBody>
      </xdr:sp>
    </xdr:grp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9524</xdr:colOff>
      <xdr:row>1</xdr:row>
      <xdr:rowOff>1345</xdr:rowOff>
    </xdr:from>
    <xdr:to>
      <xdr:col>1</xdr:col>
      <xdr:colOff>1129553</xdr:colOff>
      <xdr:row>2</xdr:row>
      <xdr:rowOff>107576</xdr:rowOff>
    </xdr:to>
    <xdr:grpSp>
      <xdr:nvGrpSpPr>
        <xdr:cNvPr id="3" name="Grupo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GrpSpPr/>
      </xdr:nvGrpSpPr>
      <xdr:grpSpPr>
        <a:xfrm>
          <a:off x="136524" y="170678"/>
          <a:ext cx="1120029" cy="275565"/>
          <a:chOff x="1581149" y="1162050"/>
          <a:chExt cx="1619251" cy="590550"/>
        </a:xfrm>
      </xdr:grpSpPr>
      <xdr:sp macro="[0]!BP" textlink="">
        <xdr:nvSpPr>
          <xdr:cNvPr id="4" name="Retângulo de cantos arredondados 3">
            <a:extLst>
              <a:ext uri="{FF2B5EF4-FFF2-40B4-BE49-F238E27FC236}">
                <a16:creationId xmlns:a16="http://schemas.microsoft.com/office/drawing/2014/main" id="{00000000-0008-0000-0300-000004000000}"/>
              </a:ext>
            </a:extLst>
          </xdr:cNvPr>
          <xdr:cNvSpPr/>
        </xdr:nvSpPr>
        <xdr:spPr>
          <a:xfrm>
            <a:off x="1581149" y="1162050"/>
            <a:ext cx="1619251" cy="590550"/>
          </a:xfrm>
          <a:prstGeom prst="roundRect">
            <a:avLst/>
          </a:prstGeom>
          <a:solidFill>
            <a:srgbClr val="046CB4"/>
          </a:solidFill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pt-BR" sz="1100">
              <a:latin typeface="Bahnschrift" panose="020B0502040204020203" pitchFamily="34" charset="0"/>
            </a:endParaRPr>
          </a:p>
        </xdr:txBody>
      </xdr:sp>
      <xdr:sp macro="[0]!BP" textlink="">
        <xdr:nvSpPr>
          <xdr:cNvPr id="5" name="CaixaDeTexto 4">
            <a:hlinkClick xmlns:r="http://schemas.openxmlformats.org/officeDocument/2006/relationships" r:id="rId2"/>
            <a:extLst>
              <a:ext uri="{FF2B5EF4-FFF2-40B4-BE49-F238E27FC236}">
                <a16:creationId xmlns:a16="http://schemas.microsoft.com/office/drawing/2014/main" id="{00000000-0008-0000-0300-000005000000}"/>
              </a:ext>
            </a:extLst>
          </xdr:cNvPr>
          <xdr:cNvSpPr txBox="1"/>
        </xdr:nvSpPr>
        <xdr:spPr>
          <a:xfrm>
            <a:off x="1595003" y="1209676"/>
            <a:ext cx="1571625" cy="457199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pPr algn="ctr"/>
            <a:r>
              <a:rPr lang="pt-BR" sz="800" b="1">
                <a:solidFill>
                  <a:schemeClr val="bg1"/>
                </a:solidFill>
                <a:latin typeface="Bahnschrift" panose="020B0502040204020203" pitchFamily="34" charset="0"/>
              </a:rPr>
              <a:t>Capa</a:t>
            </a:r>
          </a:p>
        </xdr:txBody>
      </xdr:sp>
    </xdr:grp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127635</xdr:colOff>
      <xdr:row>0</xdr:row>
      <xdr:rowOff>140970</xdr:rowOff>
    </xdr:from>
    <xdr:to>
      <xdr:col>2</xdr:col>
      <xdr:colOff>152399</xdr:colOff>
      <xdr:row>2</xdr:row>
      <xdr:rowOff>121920</xdr:rowOff>
    </xdr:to>
    <xdr:grpSp>
      <xdr:nvGrpSpPr>
        <xdr:cNvPr id="3" name="Grupo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GrpSpPr/>
      </xdr:nvGrpSpPr>
      <xdr:grpSpPr>
        <a:xfrm>
          <a:off x="127635" y="140970"/>
          <a:ext cx="1796414" cy="273050"/>
          <a:chOff x="1581149" y="1162050"/>
          <a:chExt cx="1619251" cy="590550"/>
        </a:xfrm>
      </xdr:grpSpPr>
      <xdr:sp macro="[0]!BP" textlink="">
        <xdr:nvSpPr>
          <xdr:cNvPr id="4" name="Retângulo de cantos arredondados 3">
            <a:extLst>
              <a:ext uri="{FF2B5EF4-FFF2-40B4-BE49-F238E27FC236}">
                <a16:creationId xmlns:a16="http://schemas.microsoft.com/office/drawing/2014/main" id="{00000000-0008-0000-0400-000004000000}"/>
              </a:ext>
            </a:extLst>
          </xdr:cNvPr>
          <xdr:cNvSpPr/>
        </xdr:nvSpPr>
        <xdr:spPr>
          <a:xfrm>
            <a:off x="1581149" y="1162050"/>
            <a:ext cx="1619251" cy="590550"/>
          </a:xfrm>
          <a:prstGeom prst="roundRect">
            <a:avLst/>
          </a:prstGeom>
          <a:solidFill>
            <a:srgbClr val="046CB4"/>
          </a:solidFill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pt-BR" sz="1100"/>
          </a:p>
        </xdr:txBody>
      </xdr:sp>
      <xdr:sp macro="[0]!BP" textlink="">
        <xdr:nvSpPr>
          <xdr:cNvPr id="5" name="CaixaDeTexto 4">
            <a:hlinkClick xmlns:r="http://schemas.openxmlformats.org/officeDocument/2006/relationships" r:id="rId2"/>
            <a:extLst>
              <a:ext uri="{FF2B5EF4-FFF2-40B4-BE49-F238E27FC236}">
                <a16:creationId xmlns:a16="http://schemas.microsoft.com/office/drawing/2014/main" id="{00000000-0008-0000-0400-000005000000}"/>
              </a:ext>
            </a:extLst>
          </xdr:cNvPr>
          <xdr:cNvSpPr txBox="1"/>
        </xdr:nvSpPr>
        <xdr:spPr>
          <a:xfrm>
            <a:off x="1595003" y="1209676"/>
            <a:ext cx="1571625" cy="457199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pPr algn="ctr"/>
            <a:r>
              <a:rPr lang="pt-BR" sz="800" b="1">
                <a:solidFill>
                  <a:schemeClr val="bg1"/>
                </a:solidFill>
                <a:latin typeface="Bahnschrift" panose="020B0502040204020203" pitchFamily="34" charset="0"/>
              </a:rPr>
              <a:t>Capa</a:t>
            </a:r>
          </a:p>
        </xdr:txBody>
      </xdr:sp>
    </xdr:grp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15240</xdr:colOff>
      <xdr:row>0</xdr:row>
      <xdr:rowOff>144780</xdr:rowOff>
    </xdr:from>
    <xdr:to>
      <xdr:col>1</xdr:col>
      <xdr:colOff>773430</xdr:colOff>
      <xdr:row>2</xdr:row>
      <xdr:rowOff>68580</xdr:rowOff>
    </xdr:to>
    <xdr:grpSp>
      <xdr:nvGrpSpPr>
        <xdr:cNvPr id="3" name="Grupo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500-000003000000}"/>
            </a:ext>
          </a:extLst>
        </xdr:cNvPr>
        <xdr:cNvGrpSpPr/>
      </xdr:nvGrpSpPr>
      <xdr:grpSpPr>
        <a:xfrm>
          <a:off x="142240" y="144780"/>
          <a:ext cx="758190" cy="277191"/>
          <a:chOff x="1581149" y="1162050"/>
          <a:chExt cx="1619251" cy="590550"/>
        </a:xfrm>
      </xdr:grpSpPr>
      <xdr:sp macro="" textlink="">
        <xdr:nvSpPr>
          <xdr:cNvPr id="4" name="Retângulo de cantos arredondados 3">
            <a:extLst>
              <a:ext uri="{FF2B5EF4-FFF2-40B4-BE49-F238E27FC236}">
                <a16:creationId xmlns:a16="http://schemas.microsoft.com/office/drawing/2014/main" id="{00000000-0008-0000-0500-000004000000}"/>
              </a:ext>
            </a:extLst>
          </xdr:cNvPr>
          <xdr:cNvSpPr/>
        </xdr:nvSpPr>
        <xdr:spPr>
          <a:xfrm>
            <a:off x="1581149" y="1162050"/>
            <a:ext cx="1619251" cy="590550"/>
          </a:xfrm>
          <a:prstGeom prst="roundRect">
            <a:avLst/>
          </a:prstGeom>
          <a:solidFill>
            <a:srgbClr val="046CB4"/>
          </a:solidFill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pt-BR" sz="1100">
              <a:latin typeface="Bahnschrift" panose="020B0502040204020203" pitchFamily="34" charset="0"/>
            </a:endParaRPr>
          </a:p>
        </xdr:txBody>
      </xdr:sp>
      <xdr:sp macro="" textlink="">
        <xdr:nvSpPr>
          <xdr:cNvPr id="5" name="CaixaDeTexto 4">
            <a:hlinkClick xmlns:r="http://schemas.openxmlformats.org/officeDocument/2006/relationships" r:id="rId2"/>
            <a:extLst>
              <a:ext uri="{FF2B5EF4-FFF2-40B4-BE49-F238E27FC236}">
                <a16:creationId xmlns:a16="http://schemas.microsoft.com/office/drawing/2014/main" id="{00000000-0008-0000-0500-000005000000}"/>
              </a:ext>
            </a:extLst>
          </xdr:cNvPr>
          <xdr:cNvSpPr txBox="1"/>
        </xdr:nvSpPr>
        <xdr:spPr>
          <a:xfrm>
            <a:off x="1595003" y="1209676"/>
            <a:ext cx="1571625" cy="457199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pPr algn="ctr"/>
            <a:r>
              <a:rPr lang="pt-BR" sz="800" b="1">
                <a:solidFill>
                  <a:schemeClr val="bg1"/>
                </a:solidFill>
                <a:latin typeface="Bahnschrift" panose="020B0502040204020203" pitchFamily="34" charset="0"/>
              </a:rPr>
              <a:t>Capa</a:t>
            </a:r>
          </a:p>
        </xdr:txBody>
      </xdr:sp>
    </xdr:grp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A:\Comercializacion\Rehabilitaci&#243;n%20CMI-%20Unid%207,8,9,10\PRESUPUESTO%20REHAB-CM1-UNIDADES%207,8,9%20Y%2010.rev01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A:\WINDOWS\TEMP\FATUR&amp;DEBT_PM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argmzamail01/L%203788%20Rio%20Madeira/E-Tur/A-Costeo/L3788TUR-0002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A:\Meus%20documentos\Aurineide\DISTRIBUI&#199;&#195;O\DEC%20FEC\2000\Modelo%20Novo\Junho99%20a%20Maio00\FATUR&amp;DEBT_PM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A:\Respostas\FATUR&amp;DEBT_PM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lebhz147\Compartilhado\Planejamento\BasePlanejamento\Novos_Negocios\Planejamento%20Invest\2006\Base%20Investimentos\2005\Planejamento_Invetimento_2005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A:\WINDOWS\DESKTOP\Boston\model\O&amp;M112098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Impsa.com.ar\wpe\datos\LIC\3680%20Macagua%201\costos%20SAM%20Macagua%201-versi&#243;n%206%20m&#225;q.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H:\PROGRAM%20FILES\FIRSTCLASS\Download\Costos%20Marginales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Impsa.com.ar\wpe\Documents%20and%20Settings\simone.fernandes\Local%20Settings\Temporary%20Internet%20Files\OLKAE\BMAIL\INBOX\CARRUDA\temp\bud992~2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treetTalk\Work%2001%20Files@Common@LATASARJO\cco\PLANEJAM\BUDGET\19991_maxi\output\CAP8_CUSTOSxDESP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H:\GKA%20Files\Greg%20Adams\LosMinaModel-Duff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treetTalk\Work%2001%20Files@Common@LATASARJO\cco\PLANEJAM\BUDGET\19991_maxi\output\CAP05_CUSTOS_CONV_MENSAL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treetTalk\Work%2001%20Files@Common@LATASARJO\cco\PLANEJAM\BUDGET\19991_maxi\output\CAP05_CUSTOS_FABRIC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treetTalk\Work%2001%20Files@Common@LATASARJO\cco\PLANEJAM\Comparison\comparison97_98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H:\Documents%20and%20Settings\cedmonds\Local%20Settings\Temp\Sant\Valuation\Lazard\Models\SHELLS1\5.%20Reportes\Mapa%20receptor%20informe%20Filiales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H:\Sony\2003budget\consolidation\Budget%20Template%201023\2003%20Budget%20Aixi%20Rev%20Oct25-Tem\2003%20Budget%20Aixi%20Rev%20Oct25-Tem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rcio\d\Projetos\Energia\Guanh&#227;es\Energia-Funil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H:\DOCUME~1\DROTSA~1.000\LOCALS~1\Temp\Barka.xls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H:\Documents\Microsoft%20User%20Data\Outlook%20User%20Data\Temporary%20Items\Warrior%20Run%20may%202000%20New.xls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oms-sul\Cco\Cco\2009\03-09\Repair%20Material\Repair%20material%20-%2017-03.xls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:\Edson\WP%20Modelos\5640%20Imobilizado%20normal.xls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H:\DOCUME~1\DROTSA~1.000\LOCALS~1\Temp\Megh.xls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treetTalk\Work%2001%20Files@Common@LATASARJO\cco\PLANEJAM\BUDGET\19991_maxi\output\CAP7_DESP_ADM.xls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treetTalk\Work%2001%20Files@Common@LATASARJO\cco\PLANEJAM\BUDGET\19991_maxi\output\CAP6_DESP_VENDAS.xls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Impsa.com.ar\wpe\Documents%20and%20Settings\simone.fernandes\Local%20Settings\Temporary%20Internet%20Files\OLKAE\windows\TEMP\RDT%20IR%20009.xls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H:\Contratos\&#205;ndices.xls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H:\Fcic\Download\Report%20AES%20Attach%202.xls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ESSED01\SHR$\Financeira\Tesouraria\INFORMA&#199;&#213;ES\FLUXO%20DE%20CAIXA\Fluxo_Consolidado_2000.xls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Galindo\dir.%20comerci\C%20G%20C\Arrecada&#231;&#227;o\CGCO%20Rel%20Gest&#227;o\Dir.%20Comercial\Relat&#243;rio%20Gest&#227;o%20Mensal\Relat&#243;rio%201Performance%20Jun00.xls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H:\GKA%20Files\Puerto%20Rico\Financial%20Analysis\Valuation%20Models\PR_June23.xls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treetTalk\Work%2001%20Files@Common@LATASARJO\cco\PLANEJAM\BUDGET\19991_maxi\output\CAP04_PRODUCAO.xls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H:\DOCUME~1\DROTSA~1.000\LOCALS~1\Temp\Wolf.xls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Impsa.com.ar\wpe\Documents%20and%20Settings\urrutiam\Local%20Settings\Temporary%20Internet%20Files\OLK3D\PPreciosconestABB.xls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A:\Tesouraria\DPA41\TC12\Aplica&#231;&#245;es%20Financeiras\Ativo%202002.xls" TargetMode="External"/></Relationships>
</file>

<file path=xl/externalLinks/_rels/externalLink3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treetTalk\Work%2001%20Files@Common@LATASARJO\cco\PLANEJAM\APRESENT\BOARD\1998\982207-Bill\quadros%20bill.xls" TargetMode="External"/></Relationships>
</file>

<file path=xl/externalLinks/_rels/externalLink3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hrysley\relatorio\backup1\Relat-JAN-2000-GERAL.xls" TargetMode="External"/></Relationships>
</file>

<file path=xl/externalLinks/_rels/externalLink3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H:\Documents%20and%20Settings\ronishimura\My%20Documents\Clientes\AES%20Tiet&#234;\31-10-03\My%20Documents\contraaes.xls" TargetMode="External"/></Relationships>
</file>

<file path=xl/externalLinks/_rels/externalLink3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DM_NT04\PR\Eduardo%20Capelastegui\Redes%20Internacional\Informaciones%20REDES\Informe%20de%20gestion\Abril.xls" TargetMode="External"/></Relationships>
</file>

<file path=xl/externalLinks/_rels/externalLink4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Redoak\aes%20red%20oak\Red%20Oak%20Main%20Files\Model\AESBASECASE_April5.xls" TargetMode="External"/></Relationships>
</file>

<file path=xl/externalLinks/_rels/externalLink4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6.86\contabilidade\UHE%20Salto%20Pil&#227;o\IBr\L3428-JAURU\E-Tur\A-Costeo\A0000.xls" TargetMode="External"/></Relationships>
</file>

<file path=xl/externalLinks/_rels/externalLink4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5030BD6\Planilha%20Suporte.xls" TargetMode="External"/></Relationships>
</file>

<file path=xl/externalLinks/_rels/externalLink4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lpsdpcir02\pcg%20-%20(ferna\WINDOWS\TEMP\Respostas\FATUR&amp;DEBT_PM.XLS" TargetMode="External"/></Relationships>
</file>

<file path=xl/externalLinks/_rels/externalLink4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K:\Analysis\Projects\Tarong\Coal%20Plant\Assumptions\Mike%20Davis%20O&amp;M\tarongo&amp;m-r03c.xls" TargetMode="External"/></Relationships>
</file>

<file path=xl/externalLinks/_rels/externalLink4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ATASARJO2\CCO\cco\PLANEJAM\URUGUAI\URU_9907.xls" TargetMode="External"/></Relationships>
</file>

<file path=xl/externalLinks/_rels/externalLink4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Impsa.com.ar\wpe\Documents%20and%20Settings\simone.fernandes\Local%20Settings\Temporary%20Internet%20Files\OLKAE\Meus%20documentos\cap9_MARGENS.xls" TargetMode="External"/></Relationships>
</file>

<file path=xl/externalLinks/_rels/externalLink4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H:\DOCUME~1\DROTSA~1.000\LOCALS~1\Temp\Gener.xls" TargetMode="External"/></Relationships>
</file>

<file path=xl/externalLinks/_rels/externalLink4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H:\WINDOWS\TEMP\VentasBDD.xls" TargetMode="External"/></Relationships>
</file>

<file path=xl/externalLinks/_rels/externalLink4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H:\Financeiro\Guy\RO\TieteCorp_08202003_Ro.xls" TargetMode="External"/></Relationships>
</file>

<file path=xl/externalLinks/_rels/externalLink5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cg001_rn\compartilhad\Relatorios\Relat&#243;rio%20de%20Gest&#227;o\Rel%20Gest&#227;o%20-%20ago00\Respostas\FATUR&amp;DEBT_PM.XLS" TargetMode="External"/></Relationships>
</file>

<file path=xl/externalLinks/_rels/externalLink5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H:\gka\EPG%20-%20Projects\Tarong\Valuation%20Models\Tarong7.5.xls" TargetMode="External"/></Relationships>
</file>

<file path=xl/externalLinks/_rels/externalLink5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W:\Relatorios%20Gerenciais\An&#225;lises%202006\Documents%20and%20Settings\igor\Meus%20documentos\CIV%202005\Despesas%20por%20CC\Despesas%20CIV%20Comercial%202005.xls" TargetMode="External"/></Relationships>
</file>

<file path=xl/externalLinks/_rels/externalLink5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A:\Agautier3b.xls" TargetMode="External"/></Relationships>
</file>

<file path=xl/externalLinks/_rels/externalLink5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H:\My%20Documents\AES\PR\Financing\PREPA\Fin%20analysis4.xls" TargetMode="External"/></Relationships>
</file>

<file path=xl/externalLinks/_rels/externalLink5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hrysley\relatorio\Relatorios%20-%20PCG\Conselho%20de%20Administra&#231;&#227;o\Relat&#243;rio%20-%20junho\Respostas\FATUR&amp;DEBT_PM.XLS" TargetMode="External"/></Relationships>
</file>

<file path=xl/externalLinks/_rels/externalLink5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N:\05051\pfg\Telecom2001\Silica%20Networks\Financial%20Models\PWC%20Model%20III\Full%20Network%20OPIC-%20Sept%20121.xls" TargetMode="External"/></Relationships>
</file>

<file path=xl/externalLinks/_rels/externalLink5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lebhz147\Compartilhado\Planejamento\BasePlanejamento\Novos_Negocios\Planejamento%20Invest\2006\Base%20Investimentos\Planejamento_Invetimento_2004.xls" TargetMode="External"/></Relationships>
</file>

<file path=xl/externalLinks/_rels/externalLink5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Impsa.com.ar\wpe\Documents%20and%20Settings\mariana.ristagno\Local%20Settings\Temporary%20Internet%20Files\OLKDB\08-11-26%20%20Planilla%20de%20Precios%20%20-%20LA%20RIOJA%20IWP-2%201MW%2011%20y%20Granja%2011%20aerog.xls" TargetMode="External"/></Relationships>
</file>

<file path=xl/externalLinks/_rels/externalLink5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rspgtfs\DPC\Users\mabarata\Documents\Clientes\Mateus%20Supermercados\Final\Bonecas%20relat&#243;rio\Vers&#227;o%20Mateus\Mateus_Supermercados_S_A_Demonstrativos%20(1).xlsx" TargetMode="External"/></Relationships>
</file>

<file path=xl/externalLinks/_rels/externalLink6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Impsa.com.ar\wpe\L%203840%20BABA\B-Pm\D-Planillas%20de%20Precio\PPrecios%20r4.xls" TargetMode="External"/></Relationships>
</file>

<file path=xl/externalLinks/_rels/externalLink6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A:\ECFS.XLS" TargetMode="External"/></Relationships>
</file>

<file path=xl/externalLinks/_rels/externalLink6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Galindo\cgco%20rel%20ges\Dir.%20Comercial\Relat&#243;rio%20Gest&#227;o%20Mensal\Relat&#243;rio%201Performance%20Jun00.xls" TargetMode="External"/></Relationships>
</file>

<file path=xl/externalLinks/_rels/externalLink6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H:\WINDOWS\Temporary%20Internet%20Files\OLKE262\Teste.xls" TargetMode="External"/></Relationships>
</file>

<file path=xl/externalLinks/_rels/externalLink6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H:\DOCUME~1\DROTSA~1.000\LOCALS~1\Temp\Andres.XLS" TargetMode="External"/></Relationships>
</file>

<file path=xl/externalLinks/_rels/externalLink65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mail.oak.aes.com/TEMP/Budget%20Task%20Force/cscve.xls" TargetMode="External"/></Relationships>
</file>

<file path=xl/externalLinks/_rels/externalLink6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treetTalk\Work%2001%20Files@Common@LATASARJO\cco\PLANEJAM\BUDGET\19991_maxi\output\CAP11_BREAK-EVEN.xls" TargetMode="External"/></Relationships>
</file>

<file path=xl/externalLinks/_rels/externalLink6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RRECFS01\Work\DOCUME~1\DROTSA~1.000\LOCALS~1\Temp\dfloryDocuments%20and%20Settings\AES%20Red%20Oak\Desktop\AESBASECASE_April5.xls" TargetMode="External"/></Relationships>
</file>

<file path=xl/externalLinks/_rels/externalLink6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H:\Meus%20Documentos\Tiete\Emprest\Contratos\&#205;ndices.xls" TargetMode="External"/></Relationships>
</file>

<file path=xl/externalLinks/_rels/externalLink6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RRECFS01\Work\DOCUME~1\DROTSA~1.000\LOCALS~1\Temp\Barka.xls" TargetMode="External"/></Relationships>
</file>

<file path=xl/externalLinks/_rels/externalLink7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enson\Accounting\Documents%20and%20Settings\tdarnall\Desktop\Budget\2003%20Budget%20Templates\Silk%20Road\Altai.xls" TargetMode="External"/></Relationships>
</file>

<file path=xl/externalLinks/_rels/externalLink7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:\Documents%20and%20Settings\paulosilveira\Local%20Settings\Temporary%20Internet%20Files\OLKF\2231%202%20DF%201206_Convento%20do%20Carmo%20(3).xls" TargetMode="External"/></Relationships>
</file>

<file path=xl/externalLinks/_rels/externalLink7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H:\DOCUME~1\DROTSA~1.000\LOCALS~1\Temp\dfloryDocuments%20and%20Settings\AES%20Red%20Oak\Desktop\AESBASECASE_April5.xls" TargetMode="External"/></Relationships>
</file>

<file path=xl/externalLinks/_rels/externalLink7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ANBRAS_TVA\WORK\Documents\Business%20Models\Canbras%20model%202002\Business%20Models\Canbras%20model%202002\Branco.xls" TargetMode="External"/></Relationships>
</file>

<file path=xl/externalLinks/_rels/externalLink7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H:\DOCUME~1\DROTSA~1.000\LOCALS~1\Temp\Southland.xls" TargetMode="External"/></Relationships>
</file>

<file path=xl/externalLinks/_rels/externalLink7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Impsa.com.ar\wpe\Documents%20and%20Settings\simone.fernandes\Local%20Settings\Temporary%20Internet%20Files\OLKAE\BMAIL\INBOX\CARRUDA\temp\bud992~1.xls" TargetMode="External"/></Relationships>
</file>

<file path=xl/externalLinks/_rels/externalLink7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treetTalk\Work%2001%20Files@Common@LATASARJO\cco\PLANEJAM\BUDGET\19981\BUD98Lanesa-Revis&#227;o1A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resup"/>
      <sheetName val="resumen part"/>
      <sheetName val="H.H-PART-2A.03"/>
      <sheetName val="H.H-PART-2.22"/>
      <sheetName val="H.H-PART-2.43"/>
      <sheetName val="H.H-PART-1.0"/>
      <sheetName val="H.H-PART-2.06"/>
      <sheetName val="H.H-PART-2.09"/>
      <sheetName val="H.H-PART-2.11"/>
      <sheetName val="H.H-PART-2.78"/>
      <sheetName val="H.H-PART-ANDAM"/>
      <sheetName val="H.H-PART-2.46"/>
      <sheetName val="H.H-PART-2.44"/>
      <sheetName val="H.H-PART-2.35"/>
      <sheetName val="H.H-PART-2.32"/>
      <sheetName val="H.H-PART-2.24"/>
      <sheetName val="H.H-PART-2.23"/>
      <sheetName val="H.H-PART-2.18"/>
      <sheetName val="H.H-PART-2.17"/>
      <sheetName val="H.H-PART-2.16a"/>
      <sheetName val="TARIFASNOCT"/>
      <sheetName val="RESUMTARIFASNOCT"/>
      <sheetName val="RESUMTARIFAS DIURNA"/>
      <sheetName val="TARIFASDIURNAS"/>
      <sheetName val="DIURNO LUN-VIE"/>
      <sheetName val="NOCT LUN -VIE"/>
      <sheetName val="OBRA"/>
      <sheetName val="Tablas varias"/>
      <sheetName val="Tabla perfiles"/>
      <sheetName val="P&amp;L CCI Detail"/>
      <sheetName val="Cash CCI Detail"/>
      <sheetName val="Cashflow Forecast Port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 refreshError="1"/>
      <sheetData sheetId="30" refreshError="1"/>
      <sheetData sheetId="31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SUMO"/>
      <sheetName val="RESUMO ER"/>
      <sheetName val="DEMONSTRATIVO"/>
      <sheetName val="CODIGO-K"/>
      <sheetName val="TIP"/>
      <sheetName val="DADOS-CA"/>
      <sheetName val="DADOS-DIV"/>
      <sheetName val="Plan1"/>
      <sheetName val="pl atual"/>
      <sheetName val="Cover"/>
      <sheetName val="FORNECEDORES"/>
      <sheetName val="Lead"/>
      <sheetName val="Statements"/>
      <sheetName val="Debt"/>
      <sheetName val="Canbras TVA"/>
      <sheetName val="C5Reco"/>
      <sheetName val="LOC"/>
      <sheetName val="Correção"/>
      <sheetName val="RESUMO_ER"/>
      <sheetName val="pl_atual"/>
      <sheetName val="DRE"/>
      <sheetName val="Mutuo 19112001"/>
      <sheetName val="Mutuo 13122001"/>
      <sheetName val="BDRENDAMENSAL"/>
      <sheetName val="CRITERIOS"/>
      <sheetName val="BP"/>
      <sheetName val="Ativo e Passivo"/>
      <sheetName val="Constr, Op &amp; Fin Assmp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 refreshError="1"/>
      <sheetData sheetId="27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FCOSTOSOP"/>
      <sheetName val="mano de obra"/>
      <sheetName val="rate1"/>
      <sheetName val="SPECIAL TOOLS AND DEVICES"/>
      <sheetName val="SPARE PARTS"/>
      <sheetName val="INSTRUMENTOS TURBINA "/>
      <sheetName val="M-TURBINAS2"/>
      <sheetName val="ESCALADO"/>
      <sheetName val="OBRA"/>
      <sheetName val="GRP-20"/>
      <sheetName val="GRP-29"/>
      <sheetName val="GRP-30"/>
      <sheetName val="GRP-31"/>
      <sheetName val="GRP-32"/>
      <sheetName val="GRP-33"/>
      <sheetName val="GRP-34"/>
      <sheetName val="GRP-36"/>
      <sheetName val="GRP-38"/>
      <sheetName val="GRP-40"/>
      <sheetName val="GRP-41"/>
      <sheetName val="GRP-42"/>
      <sheetName val="GRP-43"/>
      <sheetName val="GRP-44"/>
      <sheetName val="GRP-46"/>
      <sheetName val="GRP-47"/>
      <sheetName val="GRP-48"/>
      <sheetName val="GRP-49"/>
      <sheetName val="GRP-50"/>
      <sheetName val="GRP-51"/>
      <sheetName val="GRP-56"/>
      <sheetName val="GRP-57"/>
      <sheetName val="GRP-70-74"/>
      <sheetName val="GRP-102"/>
      <sheetName val="grp_81"/>
      <sheetName val="GRP-110"/>
      <sheetName val="GRP-111"/>
      <sheetName val="GRP-112"/>
      <sheetName val="GRP-130"/>
      <sheetName val="GRP-160"/>
      <sheetName val="GRP-165"/>
      <sheetName val="GRP-166"/>
      <sheetName val="GRP-175"/>
      <sheetName val="GRP-180"/>
      <sheetName val="GRP-186"/>
      <sheetName val="GRP-187"/>
      <sheetName val="GRP-234"/>
      <sheetName val="GRP-235"/>
      <sheetName val="FABRIC"/>
      <sheetName val="RESTRAD (2)"/>
      <sheetName val="LINK"/>
      <sheetName val="GRÁFICO"/>
      <sheetName val="Sheet1"/>
      <sheetName val="RESRATE"/>
      <sheetName val="pl atual"/>
      <sheetName val="drawdown"/>
      <sheetName val="debt service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SUMO"/>
      <sheetName val="RESUMO ER"/>
      <sheetName val="DEMONSTRATIVO"/>
      <sheetName val="CODIGO-K"/>
      <sheetName val="TIP"/>
      <sheetName val="DADOS-CA"/>
      <sheetName val="DADOS-DIV"/>
      <sheetName val="Plan1"/>
      <sheetName val="pl atual"/>
      <sheetName val="RESTRAD (2)"/>
      <sheetName val="ACUMULADO ATÉ OUTUBRO"/>
      <sheetName val="2. Provisão para ITBI"/>
      <sheetName val="junho"/>
      <sheetName val="PLANO"/>
      <sheetName val="CDI"/>
      <sheetName val="H.H-PART-2.78"/>
      <sheetName val="P&amp;L CCI Detail"/>
      <sheetName val="Cash CCI Detail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 refreshError="1"/>
      <sheetData sheetId="16" refreshError="1"/>
      <sheetData sheetId="17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SUMO"/>
      <sheetName val="RESUMO ER"/>
      <sheetName val="DEMONSTRATIVO"/>
      <sheetName val="CODIGO-K"/>
      <sheetName val="TIP"/>
      <sheetName val="DADOS-CA"/>
      <sheetName val="DADOS-DIV"/>
      <sheetName val="Plan1"/>
      <sheetName val="pl atual"/>
      <sheetName val="Admin"/>
      <sheetName val="Chemicals"/>
      <sheetName val="Consumables"/>
      <sheetName val="Operating Insurance"/>
      <sheetName val="Corp OH"/>
      <sheetName val="Other Contract Services"/>
      <sheetName val="Payroll"/>
      <sheetName val="Professional Services"/>
      <sheetName val="Property"/>
      <sheetName val="Utilities"/>
      <sheetName val="Construction"/>
      <sheetName val="Finance &amp; Economic Data"/>
      <sheetName val="Owners Costs"/>
      <sheetName val="Plant Operations"/>
      <sheetName val="Summary"/>
      <sheetName val="Cash Flow &amp; Coverages"/>
      <sheetName val="MACRS"/>
      <sheetName val="Project Data"/>
      <sheetName val="Tax &amp; Depreciation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"/>
      <sheetName val="Res"/>
      <sheetName val="GRAF"/>
      <sheetName val="CC"/>
      <sheetName val="Entradas"/>
      <sheetName val="Gastos"/>
      <sheetName val="Saldos"/>
      <sheetName val="Investimentos"/>
      <sheetName val="RESUMO"/>
      <sheetName val="Anterior"/>
      <sheetName val="Parametros"/>
      <sheetName val="pl atual"/>
      <sheetName val="Plano de Contas"/>
      <sheetName val="01"/>
      <sheetName val="CALC-RESUMO"/>
      <sheetName val="Debt"/>
      <sheetName val="Tax"/>
    </sheetNames>
    <sheetDataSet>
      <sheetData sheetId="0" refreshError="1"/>
      <sheetData sheetId="1" refreshError="1"/>
      <sheetData sheetId="2" refreshError="1"/>
      <sheetData sheetId="3" refreshError="1"/>
      <sheetData sheetId="4"/>
      <sheetData sheetId="5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dex"/>
      <sheetName val="Payroll"/>
      <sheetName val="Corp OH"/>
      <sheetName val="Admin"/>
      <sheetName val="Utilities"/>
      <sheetName val="Operating Insurance"/>
      <sheetName val="Property"/>
      <sheetName val="Merrill Creek"/>
      <sheetName val="NOx Allowances"/>
      <sheetName val="Professional Services"/>
      <sheetName val="Other Contract Services"/>
      <sheetName val="Chemicals"/>
      <sheetName val="Consumables"/>
      <sheetName val="Process Water"/>
      <sheetName val="Maintenance"/>
      <sheetName val="H.H-PART-2.78"/>
      <sheetName val="DETALLES"/>
      <sheetName val="Construction"/>
      <sheetName val="Finance &amp; Economic Data"/>
      <sheetName val="Owners Costs"/>
      <sheetName val="Plant Operations"/>
      <sheetName val="Summary"/>
      <sheetName val="Cash Flow &amp; Coverages"/>
      <sheetName val="MACRS"/>
      <sheetName val="Project Data"/>
      <sheetName val="Tax &amp; Depreciation"/>
      <sheetName val="Calc"/>
      <sheetName val="GoEight"/>
      <sheetName val="GrFour"/>
      <sheetName val="MOne"/>
      <sheetName val="MTwo"/>
      <sheetName val="KOne"/>
      <sheetName val="GoSeven"/>
      <sheetName val="GrThree"/>
      <sheetName val="HTwo"/>
      <sheetName val="JOne"/>
      <sheetName val="JTwo"/>
      <sheetName val="HOn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RP501 REF "/>
      <sheetName val="GRP502 A COMP"/>
      <sheetName val="GRP504 TRA AC"/>
      <sheetName val="GRP503 DR Y DES"/>
      <sheetName val="RESUMEN"/>
      <sheetName val="GRP505 INC"/>
      <sheetName val="GRP506 VENT"/>
      <sheetName val="GRP507 A.AC"/>
      <sheetName val="GR509 TR. EFL"/>
      <sheetName val="Chart1"/>
      <sheetName val="Increm. 6 máquinas"/>
      <sheetName val="Module2"/>
      <sheetName val="Parametros"/>
      <sheetName val="pl atual"/>
      <sheetName val="costos SAM Macagua 1-versión 6 "/>
    </sheetNames>
    <definedNames>
      <definedName name="[módulo1].impressão_ctb"/>
      <definedName name="[módulo1].impressão_ger"/>
      <definedName name="[módulo1].impressão_ger_ctb"/>
    </definedNames>
    <sheetDataSet>
      <sheetData sheetId="0" refreshError="1"/>
      <sheetData sheetId="1" refreshError="1"/>
      <sheetData sheetId="2" refreshError="1"/>
      <sheetData sheetId="3" refreshError="1"/>
      <sheetData sheetId="4"/>
      <sheetData sheetId="5"/>
      <sheetData sheetId="6"/>
      <sheetData sheetId="7" refreshError="1"/>
      <sheetData sheetId="8"/>
      <sheetData sheetId="9" refreshError="1"/>
      <sheetData sheetId="10"/>
      <sheetData sheetId="11" refreshError="1"/>
      <sheetData sheetId="12" refreshError="1"/>
      <sheetData sheetId="13" refreshError="1"/>
      <sheetData sheetId="14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stos"/>
      <sheetName val="cosma"/>
      <sheetName val="GRP501 REF "/>
      <sheetName val="#REF"/>
      <sheetName val="99 cons ytd"/>
    </sheetNames>
    <sheetDataSet>
      <sheetData sheetId="0"/>
      <sheetData sheetId="1"/>
      <sheetData sheetId="2"/>
      <sheetData sheetId="3" refreshError="1"/>
      <sheetData sheetId="4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alance Sheet(USGAAP)"/>
      <sheetName val="Income Statement(USGAAP)"/>
      <sheetName val="Cover"/>
      <sheetName val="Hoja8"/>
      <sheetName val="Hoja9"/>
      <sheetName val="Hoja10"/>
      <sheetName val="Hoja11"/>
      <sheetName val="Hoja12"/>
      <sheetName val="Hoja13"/>
      <sheetName val="Hoja14"/>
      <sheetName val="Hoja15"/>
      <sheetName val="Hoja16"/>
      <sheetName val="Debt"/>
      <sheetName val="Pre Tax  Output"/>
      <sheetName val="Tax Output"/>
      <sheetName val="Plan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ust_97x98"/>
      <sheetName val="Cust_97x98-Ing"/>
      <sheetName val="Costos"/>
      <sheetName val="BALANCE SHEET"/>
      <sheetName val="balanco_uru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Op Assumps"/>
      <sheetName val="Cash Flow Summ"/>
      <sheetName val="Revenue"/>
      <sheetName val="Maintenance"/>
      <sheetName val="Debt"/>
      <sheetName val="Pre Tax  Output"/>
      <sheetName val="Tax Output"/>
      <sheetName val="Expenses"/>
      <sheetName val="Bank CF"/>
      <sheetName val="Bank NI"/>
      <sheetName val="Income Statment"/>
      <sheetName val="MainPrint Code"/>
      <sheetName val="AdditionalPrint Code"/>
      <sheetName val="Tax"/>
      <sheetName val="Plan1"/>
      <sheetName val="BEP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 refreshError="1"/>
      <sheetData sheetId="15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ust_conv"/>
      <sheetName val="Cust_conv-Ing"/>
      <sheetName val="Plan2 (2)"/>
      <sheetName val="Plan2-ing"/>
      <sheetName val="custo_Real99"/>
      <sheetName val="Cust_97x98"/>
      <sheetName val="SUMMARY"/>
      <sheetName val="fevereir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ust_Fab"/>
      <sheetName val="cust_Fab-Ing"/>
      <sheetName val="cust_Fab (3)"/>
      <sheetName val="cust_Fab (2)"/>
      <sheetName val="Cust_conv"/>
      <sheetName val="Parametros"/>
      <sheetName val="OBRA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MP-1st"/>
      <sheetName val="Botões"/>
      <sheetName val="COMP-YTDjun"/>
      <sheetName val="output YTDAPR"/>
      <sheetName val="COMP-YTDAPR lan"/>
      <sheetName val="COMP-2nd"/>
      <sheetName val="COMP-3rd"/>
      <sheetName val="LUCRO-LAT"/>
      <sheetName val="LUCRO-LAN"/>
      <sheetName val="COMP-3rd(R$)"/>
      <sheetName val="PROFIT-ATUAL"/>
      <sheetName val="PROFIT-ATUAL-LANESA"/>
      <sheetName val="COMP-4th"/>
      <sheetName val="CSL"/>
      <sheetName val="COMP-1stSEM"/>
      <sheetName val="COMP-2ndSEM"/>
      <sheetName val="real 1997"/>
      <sheetName val="real 1997-lan"/>
      <sheetName val="PROFIT-REV1"/>
      <sheetName val="PROFIT-REV-LANESA"/>
      <sheetName val="PREMISSA-REV-LATASA"/>
      <sheetName val="PREMISSA-REV-LANESA"/>
      <sheetName val="PREMISSA-ATUAL-LATASA"/>
      <sheetName val="PREMISSA-ATUAL-LANESA"/>
      <sheetName val="COSTPA-REV-LATASA"/>
      <sheetName val="COSTRJ-REV-LATASA"/>
      <sheetName val="COSTSP1-REV-LATASA"/>
      <sheetName val="COSTPA-REV-LANESA"/>
      <sheetName val="COSTRJ-REV-LANESA"/>
      <sheetName val="CAN-TOT"/>
      <sheetName val="END-TOT"/>
      <sheetName val="SP-NEW"/>
      <sheetName val="CANPA-NEW"/>
      <sheetName val="RJ-NEW"/>
      <sheetName val="RE-NEW"/>
      <sheetName val="FATPA-REV-LATASA"/>
      <sheetName val="FATPA-REV-LANESA"/>
      <sheetName val="FATPA-ATUAL-LATASA"/>
      <sheetName val="FATPA-ATUAL-LANESA"/>
      <sheetName val="COSTPA-ATUAL-LATASA"/>
      <sheetName val="COSTRJ-ATUAL-LATASA"/>
      <sheetName val="COSTSP1-ATUAL-LATASA"/>
      <sheetName val="COSTPA-ATUAL-LANESA"/>
      <sheetName val="COSTRJ-ATUAL-LANESA"/>
      <sheetName val="Macro_atualiza_geral"/>
      <sheetName val="Macro_Latasa"/>
      <sheetName val="Módulo2"/>
      <sheetName val="impressao"/>
      <sheetName val="Macro_Lanesa"/>
      <sheetName val="Módulo11"/>
      <sheetName val="nomear"/>
      <sheetName val="Módulo1"/>
      <sheetName val="comparison97_98"/>
      <sheetName val="#¡REF"/>
      <sheetName val="e"/>
      <sheetName val="f"/>
      <sheetName val="obra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heet1"/>
      <sheetName val="Sheet2"/>
      <sheetName val="Sheet3"/>
      <sheetName val="Produção SAP"/>
      <sheetName val="Planilla de Precios- UNIPOWER"/>
      <sheetName val="Taxas"/>
    </sheetNames>
    <sheetDataSet>
      <sheetData sheetId="0"/>
      <sheetData sheetId="1"/>
      <sheetData sheetId="2"/>
      <sheetData sheetId="3"/>
      <sheetData sheetId="4" refreshError="1"/>
      <sheetData sheetId="5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eral template instructions"/>
      <sheetName val="P&amp;L  Budgets"/>
      <sheetName val="P&amp;L CCI Detail"/>
      <sheetName val="Cash Budget"/>
      <sheetName val="Cash Instructions"/>
      <sheetName val="2003 Capital"/>
      <sheetName val="Cash CCI Detail"/>
      <sheetName val="Key Performance Indicators"/>
      <sheetName val="P&amp;L Summary"/>
      <sheetName val="Cash Summary"/>
      <sheetName val="P&amp;L CCI Reconciliation"/>
      <sheetName val="Cash CCI Reconciliation"/>
      <sheetName val="Key Indicator Summary"/>
      <sheetName val="5 year model updates"/>
      <sheetName val="Cash Questions"/>
      <sheetName val="Other Assumptions"/>
      <sheetName val="Sheet1"/>
      <sheetName val="Essbase_P&amp;L_ Monthly"/>
      <sheetName val="Essbase_P&amp;L_Annual"/>
      <sheetName val="Hypload"/>
      <sheetName val="EPC Costs"/>
      <sheetName val="CANPA-NEW"/>
      <sheetName val="RE-NEW"/>
      <sheetName val="RJ-NEW"/>
      <sheetName val="SP-NEW"/>
      <sheetName val="CAN-TOT"/>
      <sheetName val="COMP-1stSEM"/>
      <sheetName val="COMP-2ndSEM"/>
      <sheetName val="COMP-2nd"/>
      <sheetName val="COMP-3rd"/>
      <sheetName val="COMP-4th"/>
      <sheetName val="END-TOT"/>
      <sheetName val="CSL"/>
      <sheetName val="#¡REF"/>
      <sheetName val="e"/>
      <sheetName val="f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sumo"/>
      <sheetName val="TURBFRAN"/>
      <sheetName val="simula"/>
      <sheetName val="Gráfico2"/>
      <sheetName val="Gráfico 3"/>
      <sheetName val="Série-Energia"/>
      <sheetName val="Duração-Potência"/>
      <sheetName val="Duração-Vazões"/>
      <sheetName val="Vazões Turb "/>
      <sheetName val="Vazões Especif-GR"/>
      <sheetName val="Série Vazões"/>
      <sheetName val="Gráfico1"/>
      <sheetName val="Base"/>
      <sheetName val="Sheet2"/>
      <sheetName val="Sheet1"/>
      <sheetName val="Sheet3"/>
      <sheetName val="BASIC_X-EDIT_X_ALT"/>
      <sheetName val="OT"/>
      <sheetName val="PLAN_POPIM"/>
      <sheetName val="EPC Costs"/>
      <sheetName val="Energia-Funil"/>
    </sheetNames>
    <definedNames>
      <definedName name="__pp1"/>
    </defined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ummary"/>
      <sheetName val="Assumptions"/>
      <sheetName val="TechInputs"/>
      <sheetName val="C&amp;F"/>
      <sheetName val="Cashflow"/>
      <sheetName val="SHELL"/>
      <sheetName val="BS"/>
      <sheetName val="P&amp;L"/>
      <sheetName val="Revenues"/>
      <sheetName val="O&amp;M"/>
      <sheetName val="Returns"/>
      <sheetName val="Operating budget"/>
      <sheetName val="Funding"/>
      <sheetName val="Debt"/>
      <sheetName val="LDs"/>
      <sheetName val="DSRA"/>
      <sheetName val="Tax"/>
      <sheetName val="Depreciation"/>
      <sheetName val="WCap"/>
      <sheetName val="Cover"/>
      <sheetName val="Indices"/>
      <sheetName val="Outstanding Debt"/>
      <sheetName val="Repays vs Cashflow"/>
      <sheetName val="Barka"/>
      <sheetName val="Cash CCI Detail"/>
      <sheetName val="CANPA-NEW"/>
      <sheetName val="RE-NEW"/>
      <sheetName val="RJ-NEW"/>
      <sheetName val="SP-NEW"/>
      <sheetName val="CAN-TOT"/>
      <sheetName val="COMP-1stSEM"/>
      <sheetName val="COMP-2ndSEM"/>
      <sheetName val="COMP-2nd"/>
      <sheetName val="COMP-3rd"/>
      <sheetName val="COMP-4th"/>
      <sheetName val="END-TOT"/>
      <sheetName val="CSL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udit Template"/>
      <sheetName val="SUMMARY"/>
      <sheetName val="REVENUE"/>
      <sheetName val="COAL"/>
      <sheetName val="LIMESTONE"/>
      <sheetName val="ASH"/>
      <sheetName val="OTHER FUELS"/>
      <sheetName val="SALARIES"/>
      <sheetName val="UTIL"/>
      <sheetName val="INSURANCE"/>
      <sheetName val="G &amp; A"/>
      <sheetName val="BANK FEES"/>
      <sheetName val="O &amp; M and Outages"/>
      <sheetName val="DEPR &amp; PROP.TAXES"/>
      <sheetName val="TAX"/>
      <sheetName val="PROP TAX DETAIL"/>
      <sheetName val="BOOK DEPREC DETAIL"/>
      <sheetName val="TAX DEPREC DETAIL"/>
      <sheetName val="DEBT PYMTS"/>
      <sheetName val="RESERVES"/>
      <sheetName val="CAPITAL BUDGET"/>
      <sheetName val="Vazões Turb "/>
      <sheetName val="Statements"/>
      <sheetName val="obra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 refreshError="1"/>
      <sheetData sheetId="23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azão mar"/>
      <sheetName val="Consumo mar"/>
      <sheetName val="Produção MES"/>
      <sheetName val="Produção SAP"/>
      <sheetName val="US$000"/>
      <sheetName val="cust_Fab"/>
      <sheetName val="Finance data"/>
      <sheetName val="Tax &amp; Depreciation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Lead"/>
      <sheetName val="Links"/>
      <sheetName val="Mapa"/>
      <sheetName val="Const. Andam."/>
      <sheetName val="Saldo inicial"/>
      <sheetName val="Depreciação 31.12.01"/>
      <sheetName val="Sub-avaliação"/>
      <sheetName val="XREF"/>
      <sheetName val="Tickmarks"/>
      <sheetName val="DEBT PYMTS"/>
      <sheetName val="CÁLCULO GRÁFICO"/>
      <sheetName val="RECEBIVEIS 435"/>
      <sheetName val="5640 Imobilizado normal"/>
      <sheetName val="Validação do Aging"/>
      <sheetName val="Tabela de Parâmetros"/>
      <sheetName val="Cover"/>
      <sheetName val="Tax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 refreshError="1"/>
      <sheetData sheetId="16" refreshError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HELL"/>
      <sheetName val="Megh"/>
      <sheetName val="Mapa"/>
      <sheetName val="Cover"/>
      <sheetName val="Debt"/>
      <sheetName val="Pre Tax  Output"/>
      <sheetName val="Tax Output"/>
    </sheetNames>
    <sheetDataSet>
      <sheetData sheetId="0"/>
      <sheetData sheetId="1"/>
      <sheetData sheetId="2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esp_adm"/>
      <sheetName val="Desp_adm-Ing"/>
      <sheetName val="SHELL"/>
      <sheetName val="pl atual"/>
      <sheetName val="Ativo e Passiv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esp_ven"/>
      <sheetName val="Desp_ven-Ing"/>
      <sheetName val="Desp_adm"/>
      <sheetName val="RESTRAD (2)"/>
      <sheetName val="OBRA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rodutos"/>
      <sheetName val="Fornecedores"/>
      <sheetName val="Produtos_Fornecedores"/>
      <sheetName val="Produtos_Desvios"/>
      <sheetName val="Controle"/>
      <sheetName val="RDT"/>
      <sheetName val="Diversas"/>
      <sheetName val="Desp_ven"/>
      <sheetName val="pl atual"/>
      <sheetName val="H.H-PART-2.78"/>
    </sheetNames>
    <sheetDataSet>
      <sheetData sheetId="0"/>
      <sheetData sheetId="1" refreshError="1"/>
      <sheetData sheetId="2" refreshError="1"/>
      <sheetData sheetId="3" refreshError="1"/>
      <sheetData sheetId="4">
        <row r="2">
          <cell r="C2" t="str">
            <v>Visual - Sujidades internas - 7 - EME_LT_C1</v>
          </cell>
        </row>
      </sheetData>
      <sheetData sheetId="5" refreshError="1"/>
      <sheetData sheetId="6">
        <row r="2">
          <cell r="A2" t="str">
            <v>AC - Administração Central</v>
          </cell>
        </row>
      </sheetData>
      <sheetData sheetId="7" refreshError="1"/>
      <sheetData sheetId="8" refreshError="1"/>
      <sheetData sheetId="9" refreshError="1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Índices"/>
      <sheetName val="Macro1"/>
      <sheetName val="Diversas"/>
      <sheetName val="Controle"/>
      <sheetName val="pl atual"/>
      <sheetName val="Admin"/>
      <sheetName val="Chemicals"/>
      <sheetName val="Consumables"/>
      <sheetName val="Operating Insurance"/>
      <sheetName val="Corp OH"/>
      <sheetName val="Other Contract Services"/>
      <sheetName val="Payroll"/>
      <sheetName val="Professional Services"/>
      <sheetName val="Property"/>
      <sheetName val="Utilities"/>
    </sheetNames>
    <sheetDataSet>
      <sheetData sheetId="0"/>
      <sheetData sheetId="1"/>
      <sheetData sheetId="2"/>
      <sheetData sheetId="3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Variance Descriptions"/>
      <sheetName val="YTD Summary"/>
      <sheetName val="4 Quarter Summary"/>
      <sheetName val="December"/>
      <sheetName val="November"/>
      <sheetName val="October"/>
      <sheetName val="3 Quarter Summary"/>
      <sheetName val="September"/>
      <sheetName val="August"/>
      <sheetName val="July"/>
      <sheetName val="2 Quarter Summary"/>
      <sheetName val="June"/>
      <sheetName val="May"/>
      <sheetName val="April"/>
      <sheetName val="1 Quarter Summary"/>
      <sheetName val="March"/>
      <sheetName val="February"/>
      <sheetName val="January"/>
      <sheetName val="Budget125"/>
      <sheetName val="Budget93"/>
      <sheetName val="Budget101"/>
      <sheetName val="Roling101"/>
      <sheetName val="RolingArl10"/>
      <sheetName val="RolingArl09"/>
      <sheetName val="YTD November"/>
      <sheetName val="YTD October"/>
      <sheetName val="preferred"/>
      <sheetName val="BudgetComp"/>
      <sheetName val="Budget68"/>
      <sheetName val="RolingArl11"/>
      <sheetName val="Budget"/>
      <sheetName val="Rolling estimate"/>
      <sheetName val="Budget74"/>
      <sheetName val="Índices"/>
      <sheetName val="Parametros"/>
      <sheetName val="CALC-RESUMO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 refreshError="1"/>
      <sheetData sheetId="35" refreshError="1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ase de Dados"/>
      <sheetName val="Actual x Forecast Cashflow"/>
      <sheetName val="Cash Forecast"/>
      <sheetName val="Fluxo2000D"/>
      <sheetName val="Cashflow Forecast Port"/>
      <sheetName val="Cashflow Forecast US$"/>
      <sheetName val="Cashflow Forecast US$ (2)"/>
      <sheetName val="Plan1"/>
      <sheetName val="preferred"/>
      <sheetName val="BP"/>
      <sheetName val="GRP501 REF "/>
      <sheetName val="pl atual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apa jun00"/>
      <sheetName val="Resumo Fatur."/>
      <sheetName val="B. Renda"/>
      <sheetName val="Clientes Especiais"/>
      <sheetName val="Teleatendimento"/>
      <sheetName val="Atendimento"/>
      <sheetName val="Leitura "/>
      <sheetName val="Ctas Receber"/>
      <sheetName val="Arrecadação "/>
      <sheetName val="MarKeting"/>
      <sheetName val="Sist. Comercial"/>
      <sheetName val="Resumo Fatur_"/>
      <sheetName val="NATSAT"/>
      <sheetName val="JANEIRO"/>
      <sheetName val="E2.1-PCLD 06-2006"/>
      <sheetName val="DRA"/>
      <sheetName val="DRP"/>
      <sheetName val="Aging"/>
      <sheetName val="XREF"/>
      <sheetName val="PDD-Movimentação"/>
      <sheetName val="DRE_Brasil"/>
      <sheetName val="Capa_jun00"/>
      <sheetName val="Resumo_Fatur_"/>
      <sheetName val="B__Renda"/>
      <sheetName val="Clientes_Especiais"/>
      <sheetName val="Leitura_"/>
      <sheetName val="Ctas_Receber"/>
      <sheetName val="Arrecadação_"/>
      <sheetName val="Sist__Comercial"/>
      <sheetName val="Resumo_Fatur_1"/>
      <sheetName val="E2_1-PCLD_06-2006"/>
      <sheetName val="ed_escrit"/>
      <sheetName val="estac"/>
      <sheetName val="hospital"/>
      <sheetName val="hotel"/>
      <sheetName val="ser_ger"/>
      <sheetName val="urban"/>
      <sheetName val="BP"/>
      <sheetName val="Sheet3"/>
      <sheetName val="CVA_Projetada12meses"/>
      <sheetName val="Fluxo"/>
      <sheetName val="Ativo"/>
      <sheetName val="EdComercial"/>
      <sheetName val="Plan1"/>
      <sheetName val="Mapa 31.01.04"/>
      <sheetName val="Escalonamento 31.12"/>
      <sheetName val="Pas Juros e V.M.C."/>
      <sheetName val="Lead"/>
      <sheetName val="A-18"/>
      <sheetName val="Balanço"/>
      <sheetName val="DRE"/>
      <sheetName val="pl atual"/>
      <sheetName val="Dados"/>
      <sheetName val="Entrada"/>
      <sheetName val="A"/>
      <sheetName val="Costos"/>
      <sheetName val="#RE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UMMARY"/>
      <sheetName val="ASSUMPTIONS"/>
      <sheetName val="DRAWDOWN"/>
      <sheetName val="AES PR GKA Revision"/>
      <sheetName val="AESPR FINANCIALS"/>
      <sheetName val="MODEL HISTORY"/>
      <sheetName val="AESPR SUMMARY"/>
      <sheetName val="PROJECTED OPERATIONS"/>
      <sheetName val="REVENUE"/>
      <sheetName val="O&amp;M"/>
      <sheetName val="DEBT SERVICE"/>
      <sheetName val="TECHNICAL"/>
      <sheetName val="TAXES"/>
      <sheetName val="AVAILABILITY"/>
      <sheetName val="AESPR INCOME &amp; CF"/>
      <sheetName val="AESPR USGAAP INCOME"/>
      <sheetName val="AESPR DEMAND CHARGE"/>
      <sheetName val="QUESTIONS"/>
      <sheetName val="Resumo Fatur."/>
      <sheetName val="Cust_97x98"/>
      <sheetName val="BALANCE SHEET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 refreshError="1"/>
      <sheetData sheetId="20" refreshError="1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ROJECOES_LATASA"/>
      <sheetName val="PROJECOES_LATASA_ING"/>
      <sheetName val="PROJECOES_LANESA"/>
      <sheetName val="PROJECOES_LANESA_ING"/>
      <sheetName val="PROJECOES_LAT_LAN"/>
      <sheetName val="PROJECOES_LAT_LAN_ING"/>
      <sheetName val="Prod_lata"/>
      <sheetName val="Prod_lata_ing"/>
      <sheetName val="Prod_tampa"/>
      <sheetName val="Prod_tampa_ing"/>
      <sheetName val="DRAWDOWN"/>
      <sheetName val="ASSUMPTIONS"/>
      <sheetName val="Cust_conv"/>
      <sheetName val="SUMMARY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hange Notes"/>
      <sheetName val="MODEL INPUTS"/>
      <sheetName val="COMMERCIAL INPUTS"/>
      <sheetName val="COMMODITY PRICE DATA"/>
      <sheetName val="EPC COST"/>
      <sheetName val="DEVELOPMENT COST"/>
      <sheetName val="TOTAL CAPEX"/>
      <sheetName val="FINANCING"/>
      <sheetName val="SUMMARY"/>
      <sheetName val="Revenue"/>
      <sheetName val="Refinancing"/>
      <sheetName val="SHELL"/>
      <sheetName val="Annual Summ"/>
      <sheetName val="Quarterly Cash Flow"/>
      <sheetName val="Plant Operation"/>
      <sheetName val="Fixed O&amp;M"/>
      <sheetName val="Variable O&amp;M"/>
      <sheetName val="Cash Taxes"/>
      <sheetName val="Depreciation"/>
      <sheetName val="Prop. Taxes"/>
      <sheetName val="Variable Costs"/>
      <sheetName val="Fixed Costs"/>
      <sheetName val="Operational Payroll"/>
      <sheetName val="DSR Requirement"/>
      <sheetName val="Changes"/>
      <sheetName val="PROJECOES_LAT_LAN"/>
      <sheetName val="cust_Fab"/>
      <sheetName val="Parametro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 refreshError="1"/>
      <sheetData sheetId="27" refreshError="1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iv ABB"/>
      <sheetName val="Para Astaldi"/>
      <sheetName val="Tablero"/>
      <sheetName val="PCostos"/>
      <sheetName val="PPrecios"/>
      <sheetName val="PPrecios+fee"/>
      <sheetName val=" Oferta 1"/>
      <sheetName val="Oferta"/>
      <sheetName val="Risk Analysis"/>
      <sheetName val="Anexo I"/>
      <sheetName val="Sheet3"/>
      <sheetName val="MODEL INPUTS"/>
      <sheetName val="Produção SAP"/>
      <sheetName val="Finance data"/>
    </sheetNames>
    <sheetDataSet>
      <sheetData sheetId="0"/>
      <sheetData sheetId="1"/>
      <sheetData sheetId="2">
        <row r="20">
          <cell r="B20">
            <v>0.03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 refreshError="1"/>
      <sheetData sheetId="12" refreshError="1"/>
      <sheetData sheetId="13" refreshError="1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ÁLCULO"/>
      <sheetName val="Cadastro"/>
      <sheetName val="BD RESGATE"/>
      <sheetName val="Liquidadas"/>
      <sheetName val="CONSOLIDADO II"/>
      <sheetName val="TELESUDESTE"/>
      <sheetName val="TELERJ"/>
      <sheetName val="TELEST"/>
      <sheetName val="BASE"/>
      <sheetName val="Tablero"/>
      <sheetName val="VENDAS "/>
      <sheetName val="Sheet2"/>
      <sheetName val="Sheet1"/>
      <sheetName val="Sheet3"/>
      <sheetName val="Planilla de Precios- UNIPOWER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 refreshError="1"/>
      <sheetData sheetId="12" refreshError="1"/>
      <sheetData sheetId="13" refreshError="1"/>
      <sheetData sheetId="14" refreshError="1"/>
    </sheetDataSet>
  </externalBook>
</externalLink>
</file>

<file path=xl/externalLinks/externalLink3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lan1"/>
      <sheetName val="ASS1"/>
      <sheetName val="ASS2"/>
      <sheetName val="ASS4"/>
      <sheetName val="FIN4"/>
      <sheetName val="output-FIN4"/>
      <sheetName val="FIN5"/>
      <sheetName val="output-FIN5"/>
      <sheetName val="FIN6"/>
      <sheetName val="CGE7"/>
      <sheetName val="CAP8"/>
      <sheetName val="PRICE -LT"/>
      <sheetName val="INVEST-LT"/>
      <sheetName val="SAD"/>
      <sheetName val="Result"/>
      <sheetName val="Módulo1"/>
      <sheetName val="IND"/>
      <sheetName val="Result (2)"/>
      <sheetName val="CÁLCULO"/>
      <sheetName val="Vazões Turb "/>
      <sheetName val="EPC Cost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3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TRODUÇÃO"/>
      <sheetName val="FLUXOGRAMA"/>
      <sheetName val="PLANILHA OUTUBRO"/>
      <sheetName val="QUANTIDADE DE CHAMADAS"/>
      <sheetName val="CALC-RESUMO"/>
      <sheetName val="TEMPOS MÉDIOS "/>
      <sheetName val="CHAMADAS POR INTERVALO"/>
      <sheetName val="CSE-SOLICITAÇÕES CELPE"/>
      <sheetName val="CSE-SOLICITAÇÕES CGTL"/>
      <sheetName val="COD-SOLICITAÇÕES TÉCNICAS"/>
      <sheetName val="SERVIÇOS EXECUTADOS PELA CGTL"/>
      <sheetName val="HISTÓRICO DE CHAMADAS"/>
      <sheetName val="RESUMO ANEEL"/>
      <sheetName val="AGENTE CREDENCIADO"/>
      <sheetName val="CALC_RESUMO"/>
      <sheetName val="AGENTE CREDENCIA@O"/>
      <sheetName val="Admin"/>
      <sheetName val="Chemicals"/>
      <sheetName val="Consumables"/>
      <sheetName val="Operating Insurance"/>
      <sheetName val="Corp OH"/>
      <sheetName val="Other Contract Services"/>
      <sheetName val="Payroll"/>
      <sheetName val="Professional Services"/>
      <sheetName val="Property"/>
      <sheetName val="Utilities"/>
      <sheetName val="Ativo e Passivo"/>
      <sheetName val="DRE"/>
      <sheetName val="PLANILHA_OUTUBRO"/>
      <sheetName val="QUANTIDADE_DE_CHAMADAS"/>
      <sheetName val="TEMPOS_MÉDIOS_"/>
      <sheetName val="CHAMADAS_POR_INTERVALO"/>
      <sheetName val="CSE-SOLICITAÇÕES_CELPE"/>
      <sheetName val="CSE-SOLICITAÇÕES_CGTL"/>
      <sheetName val="COD-SOLICITAÇÕES_TÉCNICAS"/>
      <sheetName val="SERVIÇOS_EXECUTADOS_PELA_CGTL"/>
      <sheetName val="HISTÓRICO_DE_CHAMADAS"/>
      <sheetName val="RESUMO_ANEEL"/>
      <sheetName val="AGENTE_CREDENCIADO"/>
      <sheetName val="GAS CONSUMP"/>
      <sheetName val="pl atual"/>
      <sheetName val="Debt"/>
      <sheetName val="Tax"/>
      <sheetName val="Cash CCI Detail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 refreshError="1"/>
      <sheetData sheetId="40" refreshError="1"/>
      <sheetData sheetId="41" refreshError="1"/>
      <sheetData sheetId="42" refreshError="1"/>
      <sheetData sheetId="43" refreshError="1"/>
    </sheetDataSet>
  </externalBook>
</externalLink>
</file>

<file path=xl/externalLinks/externalLink3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ARGAORIG"/>
      <sheetName val="carga"/>
      <sheetName val="cotas"/>
      <sheetName val="egfixasul"/>
      <sheetName val="egfixa sudeste"/>
      <sheetName val="mwhse"/>
      <sheetName val="Plan3"/>
      <sheetName val="mwhsul"/>
      <sheetName val="Plan1"/>
      <sheetName val="itaipu"/>
      <sheetName val="rerateio"/>
      <sheetName val="egempresasse"/>
      <sheetName val="egempresassul"/>
      <sheetName val="ctgcps"/>
      <sheetName val="cerj"/>
      <sheetName val="ceb"/>
      <sheetName val="cdsa"/>
      <sheetName val="celg"/>
      <sheetName val="escelsa"/>
      <sheetName val="celtins"/>
      <sheetName val="cemat"/>
      <sheetName val="enorte"/>
      <sheetName val="Cpfl"/>
      <sheetName val="emae"/>
      <sheetName val="ebe"/>
      <sheetName val="metropolitana"/>
      <sheetName val="elektro"/>
      <sheetName val="cesp"/>
      <sheetName val="light"/>
      <sheetName val="cemig"/>
      <sheetName val="furnas"/>
      <sheetName val="celesc"/>
      <sheetName val="enersul"/>
      <sheetName val="ceee"/>
      <sheetName val="cgtee"/>
      <sheetName val="aessul"/>
      <sheetName val="rge"/>
      <sheetName val="COPEL"/>
      <sheetName val="eletrosul"/>
      <sheetName val="GERASUL"/>
      <sheetName val="sistema"/>
      <sheetName val="chesf"/>
      <sheetName val="ctfu"/>
      <sheetName val="ctcesp"/>
      <sheetName val="ctesul"/>
      <sheetName val="ctcopel"/>
      <sheetName val="ctcgte"/>
      <sheetName val="contse98"/>
      <sheetName val="energia"/>
      <sheetName val="demanda"/>
      <sheetName val="contceee"/>
      <sheetName val="COMERCSE"/>
      <sheetName val="COMERCSUL"/>
      <sheetName val="ASS4"/>
      <sheetName val="SAD"/>
      <sheetName val="Result"/>
      <sheetName val="DEBT PYMTS"/>
      <sheetName val="Statement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 refreshError="1"/>
      <sheetData sheetId="57" refreshError="1"/>
    </sheetDataSet>
  </externalBook>
</externalLink>
</file>

<file path=xl/externalLinks/externalLink3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lores"/>
      <sheetName val="Grafo"/>
      <sheetName val="REDES"/>
      <sheetName val="Hoja1"/>
      <sheetName val="Informe"/>
      <sheetName val="CTARDO"/>
      <sheetName val="Tablas"/>
      <sheetName val="RealAbril"/>
      <sheetName val="PPtoAbril"/>
      <sheetName val="Ppto2000"/>
      <sheetName val="Estcierre04"/>
      <sheetName val="REDEL"/>
      <sheetName val="DesgloseREDEL"/>
      <sheetName val="Desviaciones"/>
      <sheetName val="CORPORATIVOS"/>
      <sheetName val="FI"/>
      <sheetName val="RH "/>
      <sheetName val="GA"/>
      <sheetName val="CO"/>
      <sheetName val="CT"/>
      <sheetName val="SEN"/>
      <sheetName val="Gráf_SEN"/>
      <sheetName val="contse98"/>
      <sheetName val="RESULTADO MÊS A MÊS"/>
      <sheetName val="Plan1"/>
      <sheetName val="TermoPE"/>
      <sheetName val="CITIBANK"/>
      <sheetName val="HSBC-J.PESSOA"/>
      <sheetName val="RH_"/>
      <sheetName val="Feriados"/>
      <sheetName val="FC.3.2"/>
      <sheetName val="RIS_TECNICHE"/>
      <sheetName val="Controle"/>
      <sheetName val="Aux_4"/>
      <sheetName val="Aux_3"/>
      <sheetName val="Aux_1"/>
      <sheetName val="Rel.3"/>
      <sheetName val="Aux_2"/>
      <sheetName val="ABRIL"/>
      <sheetName val="ABRIL.XLS"/>
      <sheetName val="INDICE"/>
      <sheetName val="Mapa"/>
      <sheetName val="Cover"/>
    </sheetNames>
    <sheetDataSet>
      <sheetData sheetId="0">
        <row r="7">
          <cell r="P7" t="str">
            <v>Datos del mes</v>
          </cell>
        </row>
      </sheetData>
      <sheetData sheetId="1">
        <row r="7">
          <cell r="P7" t="str">
            <v>Datos del mes</v>
          </cell>
        </row>
      </sheetData>
      <sheetData sheetId="2">
        <row r="7">
          <cell r="P7" t="str">
            <v>Datos del mes</v>
          </cell>
        </row>
      </sheetData>
      <sheetData sheetId="3">
        <row r="7">
          <cell r="P7" t="str">
            <v>Datos del mes</v>
          </cell>
        </row>
      </sheetData>
      <sheetData sheetId="4" refreshError="1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</sheetDataSet>
  </externalBook>
</externalLink>
</file>

<file path=xl/externalLinks/externalLink4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ummary"/>
      <sheetName val="Plant Operations"/>
      <sheetName val="Cash Flow &amp; Coverages"/>
      <sheetName val="AES Corp Income Statement"/>
      <sheetName val="Income Statement"/>
      <sheetName val="Performance Data"/>
      <sheetName val="Project Data"/>
      <sheetName val="Availability Calculation"/>
      <sheetName val="Finance &amp; Economic Data"/>
      <sheetName val="Debt"/>
      <sheetName val="Tolling Payments"/>
      <sheetName val="ICF INPUTS"/>
      <sheetName val="O&amp;M"/>
      <sheetName val="Energy Market"/>
      <sheetName val="EPC Data"/>
      <sheetName val="Owners Costs"/>
      <sheetName val="Construction"/>
      <sheetName val="Tax &amp; Depreciation"/>
      <sheetName val="CAPEX"/>
      <sheetName val="MACRS"/>
      <sheetName val="Changes"/>
      <sheetName val="LDP"/>
      <sheetName val="LDF"/>
      <sheetName val="Informe"/>
      <sheetName val="Assumptions"/>
      <sheetName val="SHELL"/>
      <sheetName val="Cover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</sheetDataSet>
  </externalBook>
</externalLink>
</file>

<file path=xl/externalLinks/externalLink4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FCOSTOSOP"/>
      <sheetName val="conssold"/>
      <sheetName val="conspint"/>
      <sheetName val="mano de obra"/>
      <sheetName val="rate1"/>
      <sheetName val="SPECIAL TOOLS AND DEVICES"/>
      <sheetName val="SPARE PARTS"/>
      <sheetName val="INSTRUMENTOS TURBINA "/>
      <sheetName val="M-TURBINAS2"/>
      <sheetName val="OBRA"/>
      <sheetName val="GRP-20"/>
      <sheetName val="GRP-29"/>
      <sheetName val="GRP-30"/>
      <sheetName val="GRP-31"/>
      <sheetName val="GRP-32"/>
      <sheetName val="GRP-33"/>
      <sheetName val="GRP-34"/>
      <sheetName val="GRP-36"/>
      <sheetName val="GRP-38"/>
      <sheetName val="GRP-40"/>
      <sheetName val="GRP-41"/>
      <sheetName val="GRP-42"/>
      <sheetName val="GRP-43"/>
      <sheetName val="GRP-44"/>
      <sheetName val="GRP-46"/>
      <sheetName val="GRP-47"/>
      <sheetName val="GRP-48"/>
      <sheetName val="GRP-49"/>
      <sheetName val="GRP-50"/>
      <sheetName val="GRP-51"/>
      <sheetName val="GRP-56"/>
      <sheetName val="GRP-57"/>
      <sheetName val="GRP-102"/>
      <sheetName val="grp_81"/>
      <sheetName val="GRP-110"/>
      <sheetName val="GRP-111"/>
      <sheetName val="GRP-112"/>
      <sheetName val="GRP-130"/>
      <sheetName val="GRP-160"/>
      <sheetName val="GRP-165"/>
      <sheetName val="GRP-166"/>
      <sheetName val="GRP-175"/>
      <sheetName val="GRP-180"/>
      <sheetName val="GRP-186"/>
      <sheetName val="GRP-187"/>
      <sheetName val="GRP-234"/>
      <sheetName val="GRP-235"/>
      <sheetName val="FABRIC"/>
      <sheetName val="RESTRAD"/>
      <sheetName val="NUEVO RESTRAD"/>
      <sheetName val="RESRATE"/>
      <sheetName val="Desp_adm"/>
      <sheetName val="pl atual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</sheetDataSet>
  </externalBook>
</externalLink>
</file>

<file path=xl/externalLinks/externalLink4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axas"/>
      <sheetName val=" Orçam. Realiz. R$ NOV98"/>
      <sheetName val="Orçam.  Projetado  R$ Nov98"/>
      <sheetName val="Plan1"/>
      <sheetName val="Plan2"/>
      <sheetName val="Plan3"/>
      <sheetName val="Links"/>
      <sheetName val="Lead"/>
      <sheetName val="BP"/>
      <sheetName val="Planilha Suporte"/>
      <sheetName val="Desp_ven"/>
      <sheetName val="RESTRAD (2)"/>
    </sheetNames>
    <sheetDataSet>
      <sheetData sheetId="0">
        <row r="1">
          <cell r="A1" t="str">
            <v>Mês</v>
          </cell>
        </row>
      </sheetData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4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SUMO"/>
      <sheetName val="RESUMO ER"/>
      <sheetName val="DEMONSTRATIVO"/>
      <sheetName val="CODIGO-K"/>
      <sheetName val="TIP"/>
      <sheetName val="DADOS-CA"/>
      <sheetName val="DADOS-DIV"/>
      <sheetName val="Plan1"/>
      <sheetName val="pl atual"/>
      <sheetName val="Finance &amp; Economic Data"/>
      <sheetName val="Cash Flow &amp; Coverages"/>
      <sheetName val="Lead"/>
      <sheetName val="Summary Information"/>
      <sheetName val="di a termo ie3-05"/>
      <sheetName val="Links"/>
      <sheetName val="Drawdown"/>
      <sheetName val="Debt Service"/>
      <sheetName val="Invest.PAD"/>
      <sheetName val="Mant.PAD"/>
      <sheetName val="Invest.CPQ"/>
      <sheetName val="Mapa Imobilizado"/>
      <sheetName val="Gesellschaftsübersicht"/>
      <sheetName val="Concentrate"/>
      <sheetName val="Custos"/>
      <sheetName val="RIEP_INC_98"/>
      <sheetName val="IGPM_Acumulado"/>
      <sheetName val="IRRF-PG"/>
      <sheetName val="RESUMO_ER"/>
      <sheetName val="pl_atual"/>
      <sheetName val="INDICADORES"/>
      <sheetName val="Plan3"/>
      <sheetName val="CRITERIOS"/>
      <sheetName val="BD_REFATURAMENTO_GRUPO-B"/>
      <sheetName val="REFAT_GRUPO-B_ELPA"/>
      <sheetName val="Informe"/>
      <sheetName val="Diversas"/>
      <sheetName val="Controle"/>
    </sheetNames>
    <sheetDataSet>
      <sheetData sheetId="0" refreshError="1"/>
      <sheetData sheetId="1" refreshError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>
        <row r="1">
          <cell r="A1" t="str">
            <v>codmun</v>
          </cell>
        </row>
        <row r="2">
          <cell r="A2" t="str">
            <v>001</v>
          </cell>
        </row>
        <row r="3">
          <cell r="A3" t="str">
            <v>001</v>
          </cell>
        </row>
        <row r="4">
          <cell r="A4" t="str">
            <v>001</v>
          </cell>
        </row>
        <row r="5">
          <cell r="A5" t="str">
            <v>001</v>
          </cell>
        </row>
        <row r="6">
          <cell r="A6" t="str">
            <v>003</v>
          </cell>
        </row>
        <row r="7">
          <cell r="A7" t="str">
            <v>003</v>
          </cell>
        </row>
        <row r="8">
          <cell r="A8" t="str">
            <v>006</v>
          </cell>
        </row>
        <row r="9">
          <cell r="A9" t="str">
            <v>006</v>
          </cell>
        </row>
        <row r="10">
          <cell r="A10" t="str">
            <v>006</v>
          </cell>
        </row>
        <row r="11">
          <cell r="A11" t="str">
            <v>006</v>
          </cell>
        </row>
        <row r="12">
          <cell r="A12" t="str">
            <v>011</v>
          </cell>
        </row>
        <row r="13">
          <cell r="A13" t="str">
            <v>011</v>
          </cell>
        </row>
        <row r="14">
          <cell r="A14" t="str">
            <v>011</v>
          </cell>
        </row>
        <row r="15">
          <cell r="A15" t="str">
            <v>011</v>
          </cell>
        </row>
        <row r="16">
          <cell r="A16" t="str">
            <v>011</v>
          </cell>
        </row>
        <row r="17">
          <cell r="A17" t="str">
            <v>016</v>
          </cell>
        </row>
        <row r="18">
          <cell r="A18" t="str">
            <v>016</v>
          </cell>
        </row>
        <row r="19">
          <cell r="A19" t="str">
            <v>016</v>
          </cell>
        </row>
        <row r="20">
          <cell r="A20" t="str">
            <v>016</v>
          </cell>
        </row>
        <row r="21">
          <cell r="A21" t="str">
            <v>021</v>
          </cell>
        </row>
        <row r="22">
          <cell r="A22" t="str">
            <v>021</v>
          </cell>
        </row>
        <row r="23">
          <cell r="A23" t="str">
            <v>021</v>
          </cell>
        </row>
        <row r="24">
          <cell r="A24" t="str">
            <v>021</v>
          </cell>
        </row>
        <row r="25">
          <cell r="A25" t="str">
            <v>021</v>
          </cell>
        </row>
        <row r="26">
          <cell r="A26" t="str">
            <v>026</v>
          </cell>
        </row>
        <row r="27">
          <cell r="A27" t="str">
            <v>026</v>
          </cell>
        </row>
        <row r="28">
          <cell r="A28" t="str">
            <v>031</v>
          </cell>
        </row>
        <row r="29">
          <cell r="A29" t="str">
            <v>031</v>
          </cell>
        </row>
        <row r="30">
          <cell r="A30" t="str">
            <v>031</v>
          </cell>
        </row>
        <row r="31">
          <cell r="A31" t="str">
            <v>031</v>
          </cell>
        </row>
        <row r="32">
          <cell r="A32" t="str">
            <v>031</v>
          </cell>
        </row>
        <row r="33">
          <cell r="A33" t="str">
            <v>031</v>
          </cell>
        </row>
        <row r="34">
          <cell r="A34" t="str">
            <v>036</v>
          </cell>
        </row>
        <row r="35">
          <cell r="A35" t="str">
            <v>036</v>
          </cell>
        </row>
        <row r="36">
          <cell r="A36" t="str">
            <v>036</v>
          </cell>
        </row>
        <row r="37">
          <cell r="A37" t="str">
            <v>036</v>
          </cell>
        </row>
        <row r="38">
          <cell r="A38" t="str">
            <v>036</v>
          </cell>
        </row>
        <row r="39">
          <cell r="A39" t="str">
            <v>041</v>
          </cell>
        </row>
        <row r="40">
          <cell r="A40" t="str">
            <v>041</v>
          </cell>
        </row>
        <row r="41">
          <cell r="A41" t="str">
            <v>041</v>
          </cell>
        </row>
        <row r="42">
          <cell r="A42" t="str">
            <v>041</v>
          </cell>
        </row>
        <row r="43">
          <cell r="A43" t="str">
            <v>046</v>
          </cell>
        </row>
        <row r="44">
          <cell r="A44" t="str">
            <v>046</v>
          </cell>
        </row>
        <row r="45">
          <cell r="A45" t="str">
            <v>051</v>
          </cell>
        </row>
        <row r="46">
          <cell r="A46" t="str">
            <v>053</v>
          </cell>
        </row>
        <row r="47">
          <cell r="A47" t="str">
            <v>056</v>
          </cell>
        </row>
        <row r="48">
          <cell r="A48" t="str">
            <v>056</v>
          </cell>
        </row>
        <row r="49">
          <cell r="A49" t="str">
            <v>056</v>
          </cell>
        </row>
        <row r="50">
          <cell r="A50" t="str">
            <v>056</v>
          </cell>
        </row>
        <row r="51">
          <cell r="A51" t="str">
            <v>061</v>
          </cell>
        </row>
        <row r="52">
          <cell r="A52" t="str">
            <v>061</v>
          </cell>
        </row>
        <row r="53">
          <cell r="A53" t="str">
            <v>061</v>
          </cell>
        </row>
        <row r="54">
          <cell r="A54" t="str">
            <v>066</v>
          </cell>
        </row>
        <row r="55">
          <cell r="A55" t="str">
            <v>066</v>
          </cell>
        </row>
        <row r="56">
          <cell r="A56" t="str">
            <v>066</v>
          </cell>
        </row>
        <row r="57">
          <cell r="A57" t="str">
            <v>071</v>
          </cell>
        </row>
        <row r="58">
          <cell r="A58" t="str">
            <v>071</v>
          </cell>
        </row>
        <row r="59">
          <cell r="A59" t="str">
            <v>076</v>
          </cell>
        </row>
        <row r="60">
          <cell r="A60" t="str">
            <v>076</v>
          </cell>
        </row>
        <row r="61">
          <cell r="A61" t="str">
            <v>076</v>
          </cell>
        </row>
        <row r="62">
          <cell r="A62" t="str">
            <v>076</v>
          </cell>
        </row>
        <row r="63">
          <cell r="A63" t="str">
            <v>081</v>
          </cell>
        </row>
        <row r="64">
          <cell r="A64" t="str">
            <v>081</v>
          </cell>
        </row>
        <row r="65">
          <cell r="A65" t="str">
            <v>081</v>
          </cell>
        </row>
        <row r="66">
          <cell r="A66" t="str">
            <v>081</v>
          </cell>
        </row>
        <row r="67">
          <cell r="A67" t="str">
            <v>081</v>
          </cell>
        </row>
        <row r="68">
          <cell r="A68" t="str">
            <v>081</v>
          </cell>
        </row>
        <row r="69">
          <cell r="A69" t="str">
            <v>081</v>
          </cell>
        </row>
        <row r="70">
          <cell r="A70" t="str">
            <v>086</v>
          </cell>
        </row>
        <row r="71">
          <cell r="A71" t="str">
            <v>091</v>
          </cell>
        </row>
        <row r="72">
          <cell r="A72" t="str">
            <v>091</v>
          </cell>
        </row>
        <row r="73">
          <cell r="A73" t="str">
            <v>091</v>
          </cell>
        </row>
        <row r="74">
          <cell r="A74" t="str">
            <v>091</v>
          </cell>
        </row>
        <row r="75">
          <cell r="A75" t="str">
            <v>091</v>
          </cell>
        </row>
        <row r="76">
          <cell r="A76" t="str">
            <v>091</v>
          </cell>
        </row>
        <row r="77">
          <cell r="A77" t="str">
            <v>091</v>
          </cell>
        </row>
        <row r="78">
          <cell r="A78" t="str">
            <v>091</v>
          </cell>
        </row>
        <row r="79">
          <cell r="A79" t="str">
            <v>091</v>
          </cell>
        </row>
        <row r="80">
          <cell r="A80" t="str">
            <v>096</v>
          </cell>
        </row>
        <row r="81">
          <cell r="A81" t="str">
            <v>096</v>
          </cell>
        </row>
        <row r="82">
          <cell r="A82" t="str">
            <v>096</v>
          </cell>
        </row>
        <row r="83">
          <cell r="A83" t="str">
            <v>101</v>
          </cell>
        </row>
        <row r="84">
          <cell r="A84" t="str">
            <v>101</v>
          </cell>
        </row>
        <row r="85">
          <cell r="A85" t="str">
            <v>101</v>
          </cell>
        </row>
        <row r="86">
          <cell r="A86" t="str">
            <v>106</v>
          </cell>
        </row>
        <row r="87">
          <cell r="A87" t="str">
            <v>106</v>
          </cell>
        </row>
        <row r="88">
          <cell r="A88" t="str">
            <v>111</v>
          </cell>
        </row>
        <row r="89">
          <cell r="A89" t="str">
            <v>111</v>
          </cell>
        </row>
        <row r="90">
          <cell r="A90" t="str">
            <v>111</v>
          </cell>
        </row>
        <row r="91">
          <cell r="A91" t="str">
            <v>111</v>
          </cell>
        </row>
        <row r="92">
          <cell r="A92" t="str">
            <v>111</v>
          </cell>
        </row>
        <row r="93">
          <cell r="A93" t="str">
            <v>111</v>
          </cell>
        </row>
        <row r="94">
          <cell r="A94" t="str">
            <v>116</v>
          </cell>
        </row>
        <row r="95">
          <cell r="A95" t="str">
            <v>116</v>
          </cell>
        </row>
        <row r="96">
          <cell r="A96" t="str">
            <v>116</v>
          </cell>
        </row>
        <row r="97">
          <cell r="A97" t="str">
            <v>121</v>
          </cell>
        </row>
        <row r="98">
          <cell r="A98" t="str">
            <v>121</v>
          </cell>
        </row>
        <row r="99">
          <cell r="A99" t="str">
            <v>121</v>
          </cell>
        </row>
        <row r="100">
          <cell r="A100" t="str">
            <v>121</v>
          </cell>
        </row>
        <row r="101">
          <cell r="A101" t="str">
            <v>126</v>
          </cell>
        </row>
        <row r="102">
          <cell r="A102" t="str">
            <v>126</v>
          </cell>
        </row>
        <row r="103">
          <cell r="A103" t="str">
            <v>126</v>
          </cell>
        </row>
        <row r="104">
          <cell r="A104" t="str">
            <v>126</v>
          </cell>
        </row>
        <row r="105">
          <cell r="A105" t="str">
            <v>131</v>
          </cell>
        </row>
        <row r="106">
          <cell r="A106" t="str">
            <v>131</v>
          </cell>
        </row>
        <row r="107">
          <cell r="A107" t="str">
            <v>131</v>
          </cell>
        </row>
        <row r="108">
          <cell r="A108" t="str">
            <v>136</v>
          </cell>
        </row>
        <row r="109">
          <cell r="A109" t="str">
            <v>136</v>
          </cell>
        </row>
        <row r="110">
          <cell r="A110" t="str">
            <v>136</v>
          </cell>
        </row>
        <row r="111">
          <cell r="A111" t="str">
            <v>136</v>
          </cell>
        </row>
        <row r="112">
          <cell r="A112" t="str">
            <v>136</v>
          </cell>
        </row>
        <row r="113">
          <cell r="A113" t="str">
            <v>136</v>
          </cell>
        </row>
        <row r="114">
          <cell r="A114" t="str">
            <v>141</v>
          </cell>
        </row>
        <row r="115">
          <cell r="A115" t="str">
            <v>141</v>
          </cell>
        </row>
        <row r="116">
          <cell r="A116" t="str">
            <v>141</v>
          </cell>
        </row>
        <row r="117">
          <cell r="A117" t="str">
            <v>141</v>
          </cell>
        </row>
        <row r="118">
          <cell r="A118" t="str">
            <v>146</v>
          </cell>
        </row>
        <row r="119">
          <cell r="A119" t="str">
            <v>146</v>
          </cell>
        </row>
        <row r="120">
          <cell r="A120" t="str">
            <v>146</v>
          </cell>
        </row>
        <row r="121">
          <cell r="A121" t="str">
            <v>146</v>
          </cell>
        </row>
        <row r="122">
          <cell r="A122" t="str">
            <v>151</v>
          </cell>
        </row>
        <row r="123">
          <cell r="A123" t="str">
            <v>151</v>
          </cell>
        </row>
        <row r="124">
          <cell r="A124" t="str">
            <v>156</v>
          </cell>
        </row>
        <row r="125">
          <cell r="A125" t="str">
            <v>156</v>
          </cell>
        </row>
        <row r="126">
          <cell r="A126" t="str">
            <v>156</v>
          </cell>
        </row>
        <row r="127">
          <cell r="A127" t="str">
            <v>156</v>
          </cell>
        </row>
        <row r="128">
          <cell r="A128" t="str">
            <v>156</v>
          </cell>
        </row>
        <row r="129">
          <cell r="A129" t="str">
            <v>156</v>
          </cell>
        </row>
        <row r="130">
          <cell r="A130" t="str">
            <v>161</v>
          </cell>
        </row>
        <row r="131">
          <cell r="A131" t="str">
            <v>166</v>
          </cell>
        </row>
        <row r="132">
          <cell r="A132" t="str">
            <v>166</v>
          </cell>
        </row>
        <row r="133">
          <cell r="A133" t="str">
            <v>168</v>
          </cell>
        </row>
        <row r="134">
          <cell r="A134" t="str">
            <v>168</v>
          </cell>
        </row>
        <row r="135">
          <cell r="A135" t="str">
            <v>171</v>
          </cell>
        </row>
        <row r="136">
          <cell r="A136" t="str">
            <v>171</v>
          </cell>
        </row>
        <row r="137">
          <cell r="A137" t="str">
            <v>171</v>
          </cell>
        </row>
        <row r="138">
          <cell r="A138" t="str">
            <v>176</v>
          </cell>
        </row>
        <row r="139">
          <cell r="A139" t="str">
            <v>176</v>
          </cell>
        </row>
        <row r="140">
          <cell r="A140" t="str">
            <v>176</v>
          </cell>
        </row>
        <row r="141">
          <cell r="A141" t="str">
            <v>176</v>
          </cell>
        </row>
        <row r="142">
          <cell r="A142" t="str">
            <v>181</v>
          </cell>
        </row>
        <row r="143">
          <cell r="A143" t="str">
            <v>186</v>
          </cell>
        </row>
        <row r="144">
          <cell r="A144" t="str">
            <v>186</v>
          </cell>
        </row>
        <row r="145">
          <cell r="A145" t="str">
            <v>186</v>
          </cell>
        </row>
        <row r="146">
          <cell r="A146" t="str">
            <v>191</v>
          </cell>
        </row>
        <row r="147">
          <cell r="A147" t="str">
            <v>191</v>
          </cell>
        </row>
        <row r="148">
          <cell r="A148" t="str">
            <v>191</v>
          </cell>
        </row>
        <row r="149">
          <cell r="A149" t="str">
            <v>191</v>
          </cell>
        </row>
        <row r="150">
          <cell r="A150" t="str">
            <v>191</v>
          </cell>
        </row>
        <row r="151">
          <cell r="A151" t="str">
            <v>193</v>
          </cell>
        </row>
        <row r="152">
          <cell r="A152" t="str">
            <v>193</v>
          </cell>
        </row>
        <row r="153">
          <cell r="A153" t="str">
            <v>196</v>
          </cell>
        </row>
        <row r="154">
          <cell r="A154" t="str">
            <v>196</v>
          </cell>
        </row>
        <row r="155">
          <cell r="A155" t="str">
            <v>196</v>
          </cell>
        </row>
        <row r="156">
          <cell r="A156" t="str">
            <v>196</v>
          </cell>
        </row>
        <row r="157">
          <cell r="A157" t="str">
            <v>201</v>
          </cell>
        </row>
        <row r="158">
          <cell r="A158" t="str">
            <v>201</v>
          </cell>
        </row>
        <row r="159">
          <cell r="A159" t="str">
            <v>201</v>
          </cell>
        </row>
        <row r="160">
          <cell r="A160" t="str">
            <v>201</v>
          </cell>
        </row>
        <row r="161">
          <cell r="A161" t="str">
            <v>201</v>
          </cell>
        </row>
        <row r="162">
          <cell r="A162" t="str">
            <v>201</v>
          </cell>
        </row>
        <row r="163">
          <cell r="A163" t="str">
            <v>201</v>
          </cell>
        </row>
        <row r="164">
          <cell r="A164" t="str">
            <v>203</v>
          </cell>
        </row>
        <row r="165">
          <cell r="A165" t="str">
            <v>206</v>
          </cell>
        </row>
        <row r="166">
          <cell r="A166" t="str">
            <v>206</v>
          </cell>
        </row>
        <row r="167">
          <cell r="A167" t="str">
            <v>206</v>
          </cell>
        </row>
        <row r="168">
          <cell r="A168" t="str">
            <v>211</v>
          </cell>
        </row>
        <row r="169">
          <cell r="A169" t="str">
            <v>211</v>
          </cell>
        </row>
        <row r="170">
          <cell r="A170" t="str">
            <v>216</v>
          </cell>
        </row>
        <row r="171">
          <cell r="A171" t="str">
            <v>216</v>
          </cell>
        </row>
        <row r="172">
          <cell r="A172" t="str">
            <v>216</v>
          </cell>
        </row>
        <row r="173">
          <cell r="A173" t="str">
            <v>216</v>
          </cell>
        </row>
        <row r="174">
          <cell r="A174" t="str">
            <v>221</v>
          </cell>
        </row>
        <row r="175">
          <cell r="A175" t="str">
            <v>226</v>
          </cell>
        </row>
        <row r="176">
          <cell r="A176" t="str">
            <v>226</v>
          </cell>
        </row>
        <row r="177">
          <cell r="A177" t="str">
            <v>231</v>
          </cell>
        </row>
        <row r="178">
          <cell r="A178" t="str">
            <v>231</v>
          </cell>
        </row>
        <row r="179">
          <cell r="A179" t="str">
            <v>231</v>
          </cell>
        </row>
        <row r="180">
          <cell r="A180" t="str">
            <v>236</v>
          </cell>
        </row>
        <row r="181">
          <cell r="A181" t="str">
            <v>236</v>
          </cell>
        </row>
        <row r="182">
          <cell r="A182" t="str">
            <v>236</v>
          </cell>
        </row>
        <row r="183">
          <cell r="A183" t="str">
            <v>241</v>
          </cell>
        </row>
        <row r="184">
          <cell r="A184" t="str">
            <v>241</v>
          </cell>
        </row>
        <row r="185">
          <cell r="A185" t="str">
            <v>241</v>
          </cell>
        </row>
        <row r="186">
          <cell r="A186" t="str">
            <v>241</v>
          </cell>
        </row>
        <row r="187">
          <cell r="A187" t="str">
            <v>241</v>
          </cell>
        </row>
        <row r="188">
          <cell r="A188" t="str">
            <v>246</v>
          </cell>
        </row>
        <row r="189">
          <cell r="A189" t="str">
            <v>246</v>
          </cell>
        </row>
        <row r="190">
          <cell r="A190" t="str">
            <v>246</v>
          </cell>
        </row>
        <row r="191">
          <cell r="A191" t="str">
            <v>251</v>
          </cell>
        </row>
        <row r="192">
          <cell r="A192" t="str">
            <v>251</v>
          </cell>
        </row>
        <row r="193">
          <cell r="A193" t="str">
            <v>251</v>
          </cell>
        </row>
        <row r="194">
          <cell r="A194" t="str">
            <v>253</v>
          </cell>
        </row>
        <row r="195">
          <cell r="A195" t="str">
            <v>253</v>
          </cell>
        </row>
        <row r="196">
          <cell r="A196" t="str">
            <v>256</v>
          </cell>
        </row>
        <row r="197">
          <cell r="A197" t="str">
            <v>256</v>
          </cell>
        </row>
        <row r="198">
          <cell r="A198" t="str">
            <v>256</v>
          </cell>
        </row>
        <row r="199">
          <cell r="A199" t="str">
            <v>261</v>
          </cell>
        </row>
        <row r="200">
          <cell r="A200" t="str">
            <v>261</v>
          </cell>
        </row>
        <row r="201">
          <cell r="A201" t="str">
            <v>261</v>
          </cell>
        </row>
        <row r="202">
          <cell r="A202" t="str">
            <v>266</v>
          </cell>
        </row>
        <row r="203">
          <cell r="A203" t="str">
            <v>271</v>
          </cell>
        </row>
        <row r="204">
          <cell r="A204" t="str">
            <v>271</v>
          </cell>
        </row>
        <row r="205">
          <cell r="A205" t="str">
            <v>271</v>
          </cell>
        </row>
        <row r="206">
          <cell r="A206" t="str">
            <v>271</v>
          </cell>
        </row>
        <row r="207">
          <cell r="A207" t="str">
            <v>276</v>
          </cell>
        </row>
        <row r="208">
          <cell r="A208" t="str">
            <v>276</v>
          </cell>
        </row>
        <row r="209">
          <cell r="A209" t="str">
            <v>281</v>
          </cell>
        </row>
        <row r="210">
          <cell r="A210" t="str">
            <v>281</v>
          </cell>
        </row>
        <row r="211">
          <cell r="A211" t="str">
            <v>281</v>
          </cell>
        </row>
        <row r="212">
          <cell r="A212" t="str">
            <v>281</v>
          </cell>
        </row>
        <row r="213">
          <cell r="A213" t="str">
            <v>286</v>
          </cell>
        </row>
        <row r="214">
          <cell r="A214" t="str">
            <v>286</v>
          </cell>
        </row>
        <row r="215">
          <cell r="A215" t="str">
            <v>286</v>
          </cell>
        </row>
        <row r="216">
          <cell r="A216" t="str">
            <v>286</v>
          </cell>
        </row>
        <row r="217">
          <cell r="A217" t="str">
            <v>291</v>
          </cell>
        </row>
        <row r="218">
          <cell r="A218" t="str">
            <v>291</v>
          </cell>
        </row>
        <row r="219">
          <cell r="A219" t="str">
            <v>291</v>
          </cell>
        </row>
        <row r="220">
          <cell r="A220" t="str">
            <v>291</v>
          </cell>
        </row>
        <row r="221">
          <cell r="A221" t="str">
            <v>291</v>
          </cell>
        </row>
        <row r="222">
          <cell r="A222" t="str">
            <v>291</v>
          </cell>
        </row>
        <row r="223">
          <cell r="A223" t="str">
            <v>296</v>
          </cell>
        </row>
        <row r="224">
          <cell r="A224" t="str">
            <v>296</v>
          </cell>
        </row>
        <row r="225">
          <cell r="A225" t="str">
            <v>296</v>
          </cell>
        </row>
        <row r="226">
          <cell r="A226" t="str">
            <v>296</v>
          </cell>
        </row>
        <row r="227">
          <cell r="A227" t="str">
            <v>301</v>
          </cell>
        </row>
        <row r="228">
          <cell r="A228" t="str">
            <v>301</v>
          </cell>
        </row>
        <row r="229">
          <cell r="A229" t="str">
            <v>306</v>
          </cell>
        </row>
        <row r="230">
          <cell r="A230" t="str">
            <v>311</v>
          </cell>
        </row>
        <row r="231">
          <cell r="A231" t="str">
            <v>311</v>
          </cell>
        </row>
        <row r="232">
          <cell r="A232" t="str">
            <v>316</v>
          </cell>
        </row>
        <row r="233">
          <cell r="A233" t="str">
            <v>316</v>
          </cell>
        </row>
        <row r="234">
          <cell r="A234" t="str">
            <v>316</v>
          </cell>
        </row>
        <row r="235">
          <cell r="A235" t="str">
            <v>316</v>
          </cell>
        </row>
        <row r="236">
          <cell r="A236" t="str">
            <v>321</v>
          </cell>
        </row>
        <row r="237">
          <cell r="A237" t="str">
            <v>321</v>
          </cell>
        </row>
        <row r="238">
          <cell r="A238" t="str">
            <v>321</v>
          </cell>
        </row>
        <row r="239">
          <cell r="A239" t="str">
            <v>321</v>
          </cell>
        </row>
        <row r="240">
          <cell r="A240" t="str">
            <v>326</v>
          </cell>
        </row>
        <row r="241">
          <cell r="A241" t="str">
            <v>326</v>
          </cell>
        </row>
        <row r="242">
          <cell r="A242" t="str">
            <v>331</v>
          </cell>
        </row>
        <row r="243">
          <cell r="A243" t="str">
            <v>331</v>
          </cell>
        </row>
        <row r="244">
          <cell r="A244" t="str">
            <v>336</v>
          </cell>
        </row>
        <row r="245">
          <cell r="A245" t="str">
            <v>336</v>
          </cell>
        </row>
        <row r="246">
          <cell r="A246" t="str">
            <v>341</v>
          </cell>
        </row>
        <row r="247">
          <cell r="A247" t="str">
            <v>341</v>
          </cell>
        </row>
        <row r="248">
          <cell r="A248" t="str">
            <v>341</v>
          </cell>
        </row>
        <row r="249">
          <cell r="A249" t="str">
            <v>346</v>
          </cell>
        </row>
        <row r="250">
          <cell r="A250" t="str">
            <v>346</v>
          </cell>
        </row>
        <row r="251">
          <cell r="A251" t="str">
            <v>351</v>
          </cell>
        </row>
        <row r="252">
          <cell r="A252" t="str">
            <v>351</v>
          </cell>
        </row>
        <row r="253">
          <cell r="A253" t="str">
            <v>356</v>
          </cell>
        </row>
        <row r="254">
          <cell r="A254" t="str">
            <v>356</v>
          </cell>
        </row>
        <row r="255">
          <cell r="A255" t="str">
            <v>361</v>
          </cell>
        </row>
        <row r="256">
          <cell r="A256" t="str">
            <v>361</v>
          </cell>
        </row>
        <row r="257">
          <cell r="A257" t="str">
            <v>361</v>
          </cell>
        </row>
        <row r="258">
          <cell r="A258" t="str">
            <v>361</v>
          </cell>
        </row>
        <row r="259">
          <cell r="A259" t="str">
            <v>361</v>
          </cell>
        </row>
        <row r="260">
          <cell r="A260" t="str">
            <v>361</v>
          </cell>
        </row>
        <row r="261">
          <cell r="A261" t="str">
            <v>366</v>
          </cell>
        </row>
        <row r="262">
          <cell r="A262" t="str">
            <v>366</v>
          </cell>
        </row>
        <row r="263">
          <cell r="A263" t="str">
            <v>371</v>
          </cell>
        </row>
        <row r="264">
          <cell r="A264" t="str">
            <v>376</v>
          </cell>
        </row>
        <row r="265">
          <cell r="A265" t="str">
            <v>376</v>
          </cell>
        </row>
        <row r="266">
          <cell r="A266" t="str">
            <v>376</v>
          </cell>
        </row>
        <row r="267">
          <cell r="A267" t="str">
            <v>381</v>
          </cell>
        </row>
        <row r="268">
          <cell r="A268" t="str">
            <v>381</v>
          </cell>
        </row>
        <row r="269">
          <cell r="A269" t="str">
            <v>381</v>
          </cell>
        </row>
        <row r="270">
          <cell r="A270" t="str">
            <v>383</v>
          </cell>
        </row>
        <row r="271">
          <cell r="A271" t="str">
            <v>383</v>
          </cell>
        </row>
        <row r="272">
          <cell r="A272" t="str">
            <v>386</v>
          </cell>
        </row>
        <row r="273">
          <cell r="A273" t="str">
            <v>391</v>
          </cell>
        </row>
        <row r="274">
          <cell r="A274" t="str">
            <v>391</v>
          </cell>
        </row>
        <row r="275">
          <cell r="A275" t="str">
            <v>391</v>
          </cell>
        </row>
        <row r="276">
          <cell r="A276" t="str">
            <v>391</v>
          </cell>
        </row>
        <row r="277">
          <cell r="A277" t="str">
            <v>391</v>
          </cell>
        </row>
        <row r="278">
          <cell r="A278" t="str">
            <v>391</v>
          </cell>
        </row>
        <row r="279">
          <cell r="A279" t="str">
            <v>391</v>
          </cell>
        </row>
        <row r="280">
          <cell r="A280" t="str">
            <v>391</v>
          </cell>
        </row>
        <row r="281">
          <cell r="A281" t="str">
            <v>391</v>
          </cell>
        </row>
        <row r="282">
          <cell r="A282" t="str">
            <v>393</v>
          </cell>
        </row>
        <row r="283">
          <cell r="A283" t="str">
            <v>396</v>
          </cell>
        </row>
        <row r="284">
          <cell r="A284" t="str">
            <v>396</v>
          </cell>
        </row>
        <row r="285">
          <cell r="A285" t="str">
            <v>396</v>
          </cell>
        </row>
        <row r="286">
          <cell r="A286" t="str">
            <v>396</v>
          </cell>
        </row>
        <row r="287">
          <cell r="A287" t="str">
            <v>396</v>
          </cell>
        </row>
        <row r="288">
          <cell r="A288" t="str">
            <v>396</v>
          </cell>
        </row>
        <row r="289">
          <cell r="A289" t="str">
            <v>398</v>
          </cell>
        </row>
        <row r="290">
          <cell r="A290" t="str">
            <v>398</v>
          </cell>
        </row>
        <row r="291">
          <cell r="A291" t="str">
            <v>401</v>
          </cell>
        </row>
        <row r="292">
          <cell r="A292" t="str">
            <v>401</v>
          </cell>
        </row>
        <row r="293">
          <cell r="A293" t="str">
            <v>401</v>
          </cell>
        </row>
        <row r="294">
          <cell r="A294" t="str">
            <v>406</v>
          </cell>
        </row>
        <row r="295">
          <cell r="A295" t="str">
            <v>406</v>
          </cell>
        </row>
        <row r="296">
          <cell r="A296" t="str">
            <v>406</v>
          </cell>
        </row>
        <row r="297">
          <cell r="A297" t="str">
            <v>409</v>
          </cell>
        </row>
        <row r="298">
          <cell r="A298" t="str">
            <v>411</v>
          </cell>
        </row>
        <row r="299">
          <cell r="A299" t="str">
            <v>416</v>
          </cell>
        </row>
        <row r="300">
          <cell r="A300" t="str">
            <v>416</v>
          </cell>
        </row>
        <row r="301">
          <cell r="A301" t="str">
            <v>416</v>
          </cell>
        </row>
        <row r="302">
          <cell r="A302" t="str">
            <v>416</v>
          </cell>
        </row>
        <row r="303">
          <cell r="A303" t="str">
            <v>421</v>
          </cell>
        </row>
        <row r="304">
          <cell r="A304" t="str">
            <v>421</v>
          </cell>
        </row>
        <row r="305">
          <cell r="A305" t="str">
            <v>421</v>
          </cell>
        </row>
        <row r="306">
          <cell r="A306" t="str">
            <v>421</v>
          </cell>
        </row>
        <row r="307">
          <cell r="A307" t="str">
            <v>423</v>
          </cell>
        </row>
        <row r="308">
          <cell r="A308" t="str">
            <v>423</v>
          </cell>
        </row>
        <row r="309">
          <cell r="A309" t="str">
            <v>423</v>
          </cell>
        </row>
        <row r="310">
          <cell r="A310" t="str">
            <v>426</v>
          </cell>
        </row>
        <row r="311">
          <cell r="A311" t="str">
            <v>426</v>
          </cell>
        </row>
        <row r="312">
          <cell r="A312" t="str">
            <v>426</v>
          </cell>
        </row>
        <row r="313">
          <cell r="A313" t="str">
            <v>426</v>
          </cell>
        </row>
        <row r="314">
          <cell r="A314" t="str">
            <v>426</v>
          </cell>
        </row>
        <row r="315">
          <cell r="A315" t="str">
            <v>431</v>
          </cell>
        </row>
        <row r="316">
          <cell r="A316" t="str">
            <v>431</v>
          </cell>
        </row>
        <row r="317">
          <cell r="A317" t="str">
            <v>431</v>
          </cell>
        </row>
        <row r="318">
          <cell r="A318" t="str">
            <v>433</v>
          </cell>
        </row>
        <row r="319">
          <cell r="A319" t="str">
            <v>433</v>
          </cell>
        </row>
        <row r="320">
          <cell r="A320" t="str">
            <v>433</v>
          </cell>
        </row>
        <row r="321">
          <cell r="A321" t="str">
            <v>433</v>
          </cell>
        </row>
        <row r="322">
          <cell r="A322" t="str">
            <v>436</v>
          </cell>
        </row>
        <row r="323">
          <cell r="A323" t="str">
            <v>436</v>
          </cell>
        </row>
        <row r="324">
          <cell r="A324" t="str">
            <v>441</v>
          </cell>
        </row>
        <row r="325">
          <cell r="A325" t="str">
            <v>441</v>
          </cell>
        </row>
        <row r="326">
          <cell r="A326" t="str">
            <v>441</v>
          </cell>
        </row>
        <row r="327">
          <cell r="A327" t="str">
            <v>441</v>
          </cell>
        </row>
        <row r="328">
          <cell r="A328" t="str">
            <v>441</v>
          </cell>
        </row>
        <row r="329">
          <cell r="A329" t="str">
            <v>446</v>
          </cell>
        </row>
        <row r="330">
          <cell r="A330" t="str">
            <v>446</v>
          </cell>
        </row>
        <row r="331">
          <cell r="A331" t="str">
            <v>451</v>
          </cell>
        </row>
        <row r="332">
          <cell r="A332" t="str">
            <v>451</v>
          </cell>
        </row>
        <row r="333">
          <cell r="A333" t="str">
            <v>451</v>
          </cell>
        </row>
        <row r="334">
          <cell r="A334" t="str">
            <v>453</v>
          </cell>
        </row>
        <row r="335">
          <cell r="A335" t="str">
            <v>453</v>
          </cell>
        </row>
        <row r="336">
          <cell r="A336" t="str">
            <v>456</v>
          </cell>
        </row>
        <row r="337">
          <cell r="A337" t="str">
            <v>456</v>
          </cell>
        </row>
        <row r="338">
          <cell r="A338" t="str">
            <v>456</v>
          </cell>
        </row>
        <row r="339">
          <cell r="A339" t="str">
            <v>456</v>
          </cell>
        </row>
        <row r="340">
          <cell r="A340" t="str">
            <v>461</v>
          </cell>
        </row>
        <row r="341">
          <cell r="A341" t="str">
            <v>461</v>
          </cell>
        </row>
        <row r="342">
          <cell r="A342" t="str">
            <v>461</v>
          </cell>
        </row>
        <row r="343">
          <cell r="A343" t="str">
            <v>466</v>
          </cell>
        </row>
        <row r="344">
          <cell r="A344" t="str">
            <v>466</v>
          </cell>
        </row>
        <row r="345">
          <cell r="A345" t="str">
            <v>466</v>
          </cell>
        </row>
        <row r="346">
          <cell r="A346" t="str">
            <v>466</v>
          </cell>
        </row>
        <row r="347">
          <cell r="A347" t="str">
            <v>471</v>
          </cell>
        </row>
        <row r="348">
          <cell r="A348" t="str">
            <v>471</v>
          </cell>
        </row>
        <row r="349">
          <cell r="A349" t="str">
            <v>476</v>
          </cell>
        </row>
        <row r="350">
          <cell r="A350" t="str">
            <v>476</v>
          </cell>
        </row>
        <row r="351">
          <cell r="A351" t="str">
            <v>476</v>
          </cell>
        </row>
        <row r="352">
          <cell r="A352" t="str">
            <v>476</v>
          </cell>
        </row>
        <row r="353">
          <cell r="A353" t="str">
            <v>476</v>
          </cell>
        </row>
        <row r="354">
          <cell r="A354" t="str">
            <v>476</v>
          </cell>
        </row>
        <row r="355">
          <cell r="A355" t="str">
            <v>476</v>
          </cell>
        </row>
        <row r="356">
          <cell r="A356" t="str">
            <v>476</v>
          </cell>
        </row>
        <row r="357">
          <cell r="A357" t="str">
            <v>476</v>
          </cell>
        </row>
        <row r="358">
          <cell r="A358" t="str">
            <v>481</v>
          </cell>
        </row>
        <row r="359">
          <cell r="A359" t="str">
            <v>481</v>
          </cell>
        </row>
        <row r="360">
          <cell r="A360" t="str">
            <v>486</v>
          </cell>
        </row>
        <row r="361">
          <cell r="A361" t="str">
            <v>486</v>
          </cell>
        </row>
        <row r="362">
          <cell r="A362" t="str">
            <v>486</v>
          </cell>
        </row>
        <row r="363">
          <cell r="A363" t="str">
            <v>491</v>
          </cell>
        </row>
        <row r="364">
          <cell r="A364" t="str">
            <v>491</v>
          </cell>
        </row>
        <row r="365">
          <cell r="A365" t="str">
            <v>491</v>
          </cell>
        </row>
        <row r="366">
          <cell r="A366" t="str">
            <v>491</v>
          </cell>
        </row>
        <row r="367">
          <cell r="A367" t="str">
            <v>496</v>
          </cell>
        </row>
        <row r="368">
          <cell r="A368" t="str">
            <v>496</v>
          </cell>
        </row>
        <row r="369">
          <cell r="A369" t="str">
            <v>501</v>
          </cell>
        </row>
        <row r="370">
          <cell r="A370" t="str">
            <v>501</v>
          </cell>
        </row>
        <row r="371">
          <cell r="A371" t="str">
            <v>501</v>
          </cell>
        </row>
        <row r="372">
          <cell r="A372" t="str">
            <v>506</v>
          </cell>
        </row>
        <row r="373">
          <cell r="A373" t="str">
            <v>506</v>
          </cell>
        </row>
        <row r="374">
          <cell r="A374" t="str">
            <v>506</v>
          </cell>
        </row>
        <row r="375">
          <cell r="A375" t="str">
            <v>511</v>
          </cell>
        </row>
        <row r="376">
          <cell r="A376" t="str">
            <v>511</v>
          </cell>
        </row>
        <row r="377">
          <cell r="A377" t="str">
            <v>511</v>
          </cell>
        </row>
        <row r="378">
          <cell r="A378" t="str">
            <v>511</v>
          </cell>
        </row>
        <row r="379">
          <cell r="A379" t="str">
            <v>516</v>
          </cell>
        </row>
        <row r="380">
          <cell r="A380" t="str">
            <v>516</v>
          </cell>
        </row>
        <row r="381">
          <cell r="A381" t="str">
            <v>516</v>
          </cell>
        </row>
        <row r="382">
          <cell r="A382" t="str">
            <v>516</v>
          </cell>
        </row>
        <row r="383">
          <cell r="A383" t="str">
            <v>516</v>
          </cell>
        </row>
        <row r="384">
          <cell r="A384" t="str">
            <v>516</v>
          </cell>
        </row>
        <row r="385">
          <cell r="A385" t="str">
            <v>521</v>
          </cell>
        </row>
        <row r="386">
          <cell r="A386" t="str">
            <v>521</v>
          </cell>
        </row>
        <row r="387">
          <cell r="A387" t="str">
            <v>521</v>
          </cell>
        </row>
        <row r="388">
          <cell r="A388" t="str">
            <v>521</v>
          </cell>
        </row>
        <row r="389">
          <cell r="A389" t="str">
            <v>521</v>
          </cell>
        </row>
        <row r="390">
          <cell r="A390" t="str">
            <v>521</v>
          </cell>
        </row>
        <row r="391">
          <cell r="A391" t="str">
            <v>526</v>
          </cell>
        </row>
        <row r="392">
          <cell r="A392" t="str">
            <v>526</v>
          </cell>
        </row>
        <row r="393">
          <cell r="A393" t="str">
            <v>526</v>
          </cell>
        </row>
        <row r="394">
          <cell r="A394" t="str">
            <v>531</v>
          </cell>
        </row>
        <row r="395">
          <cell r="A395" t="str">
            <v>531</v>
          </cell>
        </row>
        <row r="396">
          <cell r="A396" t="str">
            <v>531</v>
          </cell>
        </row>
        <row r="397">
          <cell r="A397" t="str">
            <v>531</v>
          </cell>
        </row>
        <row r="398">
          <cell r="A398" t="str">
            <v>531</v>
          </cell>
        </row>
        <row r="399">
          <cell r="A399" t="str">
            <v>536</v>
          </cell>
        </row>
        <row r="400">
          <cell r="A400" t="str">
            <v>536</v>
          </cell>
        </row>
        <row r="401">
          <cell r="A401" t="str">
            <v>536</v>
          </cell>
        </row>
        <row r="402">
          <cell r="A402" t="str">
            <v>536</v>
          </cell>
        </row>
        <row r="403">
          <cell r="A403" t="str">
            <v>541</v>
          </cell>
        </row>
        <row r="404">
          <cell r="A404" t="str">
            <v>541</v>
          </cell>
        </row>
        <row r="405">
          <cell r="A405" t="str">
            <v>541</v>
          </cell>
        </row>
        <row r="406">
          <cell r="A406" t="str">
            <v>546</v>
          </cell>
        </row>
        <row r="407">
          <cell r="A407" t="str">
            <v>546</v>
          </cell>
        </row>
        <row r="408">
          <cell r="A408" t="str">
            <v>546</v>
          </cell>
        </row>
        <row r="409">
          <cell r="A409" t="str">
            <v>551</v>
          </cell>
        </row>
        <row r="410">
          <cell r="A410" t="str">
            <v>551</v>
          </cell>
        </row>
        <row r="411">
          <cell r="A411" t="str">
            <v>551</v>
          </cell>
        </row>
        <row r="412">
          <cell r="A412" t="str">
            <v>551</v>
          </cell>
        </row>
        <row r="413">
          <cell r="A413" t="str">
            <v>556</v>
          </cell>
        </row>
        <row r="414">
          <cell r="A414" t="str">
            <v>556</v>
          </cell>
        </row>
        <row r="415">
          <cell r="A415" t="str">
            <v>556</v>
          </cell>
        </row>
        <row r="416">
          <cell r="A416" t="str">
            <v>561</v>
          </cell>
        </row>
        <row r="417">
          <cell r="A417" t="str">
            <v>561</v>
          </cell>
        </row>
        <row r="418">
          <cell r="A418" t="str">
            <v>561</v>
          </cell>
        </row>
        <row r="419">
          <cell r="A419" t="str">
            <v>561</v>
          </cell>
        </row>
        <row r="420">
          <cell r="A420" t="str">
            <v>561</v>
          </cell>
        </row>
        <row r="421">
          <cell r="A421" t="str">
            <v>566</v>
          </cell>
        </row>
        <row r="422">
          <cell r="A422" t="str">
            <v>566</v>
          </cell>
        </row>
        <row r="423">
          <cell r="A423" t="str">
            <v>566</v>
          </cell>
        </row>
        <row r="424">
          <cell r="A424" t="str">
            <v>571</v>
          </cell>
        </row>
        <row r="425">
          <cell r="A425" t="str">
            <v>571</v>
          </cell>
        </row>
        <row r="426">
          <cell r="A426" t="str">
            <v>573</v>
          </cell>
        </row>
        <row r="427">
          <cell r="A427" t="str">
            <v>573</v>
          </cell>
        </row>
        <row r="428">
          <cell r="A428" t="str">
            <v>573</v>
          </cell>
        </row>
        <row r="429">
          <cell r="A429" t="str">
            <v>573</v>
          </cell>
        </row>
        <row r="430">
          <cell r="A430" t="str">
            <v>573</v>
          </cell>
        </row>
        <row r="431">
          <cell r="A431" t="str">
            <v>576</v>
          </cell>
        </row>
        <row r="432">
          <cell r="A432" t="str">
            <v>576</v>
          </cell>
        </row>
        <row r="433">
          <cell r="A433" t="str">
            <v>576</v>
          </cell>
        </row>
        <row r="434">
          <cell r="A434" t="str">
            <v>576</v>
          </cell>
        </row>
        <row r="435">
          <cell r="A435" t="str">
            <v>576</v>
          </cell>
        </row>
        <row r="436">
          <cell r="A436" t="str">
            <v>576</v>
          </cell>
        </row>
        <row r="437">
          <cell r="A437" t="str">
            <v>576</v>
          </cell>
        </row>
        <row r="438">
          <cell r="A438" t="str">
            <v>576</v>
          </cell>
        </row>
        <row r="439">
          <cell r="A439" t="str">
            <v>576</v>
          </cell>
        </row>
        <row r="440">
          <cell r="A440" t="str">
            <v>576</v>
          </cell>
        </row>
        <row r="441">
          <cell r="A441" t="str">
            <v>576</v>
          </cell>
        </row>
        <row r="442">
          <cell r="A442" t="str">
            <v>576</v>
          </cell>
        </row>
        <row r="443">
          <cell r="A443" t="str">
            <v>576</v>
          </cell>
        </row>
        <row r="444">
          <cell r="A444" t="str">
            <v>576</v>
          </cell>
        </row>
        <row r="445">
          <cell r="A445" t="str">
            <v>576</v>
          </cell>
        </row>
        <row r="446">
          <cell r="A446" t="str">
            <v>576</v>
          </cell>
        </row>
        <row r="447">
          <cell r="A447" t="str">
            <v>576</v>
          </cell>
        </row>
        <row r="448">
          <cell r="A448" t="str">
            <v>576</v>
          </cell>
        </row>
        <row r="449">
          <cell r="A449" t="str">
            <v>576</v>
          </cell>
        </row>
        <row r="450">
          <cell r="A450" t="str">
            <v>576</v>
          </cell>
        </row>
        <row r="451">
          <cell r="A451" t="str">
            <v>581</v>
          </cell>
        </row>
        <row r="452">
          <cell r="A452" t="str">
            <v>581</v>
          </cell>
        </row>
        <row r="453">
          <cell r="A453" t="str">
            <v>581</v>
          </cell>
        </row>
        <row r="454">
          <cell r="A454" t="str">
            <v>586</v>
          </cell>
        </row>
        <row r="455">
          <cell r="A455" t="str">
            <v>586</v>
          </cell>
        </row>
        <row r="456">
          <cell r="A456" t="str">
            <v>591</v>
          </cell>
        </row>
        <row r="457">
          <cell r="A457" t="str">
            <v>591</v>
          </cell>
        </row>
        <row r="458">
          <cell r="A458" t="str">
            <v>591</v>
          </cell>
        </row>
        <row r="459">
          <cell r="A459" t="str">
            <v>596</v>
          </cell>
        </row>
        <row r="460">
          <cell r="A460" t="str">
            <v>596</v>
          </cell>
        </row>
        <row r="461">
          <cell r="A461" t="str">
            <v>596</v>
          </cell>
        </row>
        <row r="462">
          <cell r="A462" t="str">
            <v>596</v>
          </cell>
        </row>
        <row r="463">
          <cell r="A463" t="str">
            <v>606</v>
          </cell>
        </row>
        <row r="464">
          <cell r="A464" t="str">
            <v>606</v>
          </cell>
        </row>
        <row r="465">
          <cell r="A465" t="str">
            <v>611</v>
          </cell>
        </row>
        <row r="466">
          <cell r="A466" t="str">
            <v>616</v>
          </cell>
        </row>
        <row r="467">
          <cell r="A467" t="str">
            <v>616</v>
          </cell>
        </row>
        <row r="468">
          <cell r="A468" t="str">
            <v>621</v>
          </cell>
        </row>
        <row r="469">
          <cell r="A469" t="str">
            <v>621</v>
          </cell>
        </row>
        <row r="470">
          <cell r="A470" t="str">
            <v>621</v>
          </cell>
        </row>
        <row r="471">
          <cell r="A471" t="str">
            <v>621</v>
          </cell>
        </row>
        <row r="472">
          <cell r="A472" t="str">
            <v>621</v>
          </cell>
        </row>
        <row r="473">
          <cell r="A473" t="str">
            <v>623</v>
          </cell>
        </row>
        <row r="474">
          <cell r="A474" t="str">
            <v>625</v>
          </cell>
        </row>
        <row r="475">
          <cell r="A475" t="str">
            <v>625</v>
          </cell>
        </row>
        <row r="476">
          <cell r="A476" t="str">
            <v>626</v>
          </cell>
        </row>
        <row r="477">
          <cell r="A477" t="str">
            <v>626</v>
          </cell>
        </row>
        <row r="478">
          <cell r="A478" t="str">
            <v>628</v>
          </cell>
        </row>
        <row r="479">
          <cell r="A479" t="str">
            <v>628</v>
          </cell>
        </row>
        <row r="480">
          <cell r="A480" t="str">
            <v>631</v>
          </cell>
        </row>
        <row r="481">
          <cell r="A481" t="str">
            <v>631</v>
          </cell>
        </row>
        <row r="482">
          <cell r="A482" t="str">
            <v>636</v>
          </cell>
        </row>
        <row r="483">
          <cell r="A483" t="str">
            <v>636</v>
          </cell>
        </row>
        <row r="484">
          <cell r="A484" t="str">
            <v>636</v>
          </cell>
        </row>
        <row r="485">
          <cell r="A485" t="str">
            <v>641</v>
          </cell>
        </row>
        <row r="486">
          <cell r="A486" t="str">
            <v>641</v>
          </cell>
        </row>
        <row r="487">
          <cell r="A487" t="str">
            <v>641</v>
          </cell>
        </row>
        <row r="488">
          <cell r="A488" t="str">
            <v>641</v>
          </cell>
        </row>
        <row r="489">
          <cell r="A489" t="str">
            <v>641</v>
          </cell>
        </row>
        <row r="490">
          <cell r="A490" t="str">
            <v>646</v>
          </cell>
        </row>
        <row r="491">
          <cell r="A491" t="str">
            <v>646</v>
          </cell>
        </row>
        <row r="492">
          <cell r="A492" t="str">
            <v>651</v>
          </cell>
        </row>
        <row r="493">
          <cell r="A493" t="str">
            <v>651</v>
          </cell>
        </row>
        <row r="494">
          <cell r="A494" t="str">
            <v>656</v>
          </cell>
        </row>
        <row r="495">
          <cell r="A495" t="str">
            <v>656</v>
          </cell>
        </row>
        <row r="496">
          <cell r="A496" t="str">
            <v>656</v>
          </cell>
        </row>
        <row r="497">
          <cell r="A497" t="str">
            <v>661</v>
          </cell>
        </row>
        <row r="498">
          <cell r="A498" t="str">
            <v>661</v>
          </cell>
        </row>
        <row r="499">
          <cell r="A499" t="str">
            <v>661</v>
          </cell>
        </row>
        <row r="500">
          <cell r="A500" t="str">
            <v>661</v>
          </cell>
        </row>
        <row r="501">
          <cell r="A501" t="str">
            <v>666</v>
          </cell>
        </row>
        <row r="502">
          <cell r="A502" t="str">
            <v>666</v>
          </cell>
        </row>
        <row r="503">
          <cell r="A503" t="str">
            <v>666</v>
          </cell>
        </row>
        <row r="504">
          <cell r="A504" t="str">
            <v>666</v>
          </cell>
        </row>
        <row r="505">
          <cell r="A505" t="str">
            <v>671</v>
          </cell>
        </row>
        <row r="506">
          <cell r="A506" t="str">
            <v>676</v>
          </cell>
        </row>
        <row r="507">
          <cell r="A507" t="str">
            <v>676</v>
          </cell>
        </row>
        <row r="508">
          <cell r="A508" t="str">
            <v>681</v>
          </cell>
        </row>
        <row r="509">
          <cell r="A509" t="str">
            <v>681</v>
          </cell>
        </row>
        <row r="510">
          <cell r="A510" t="str">
            <v>686</v>
          </cell>
        </row>
        <row r="511">
          <cell r="A511" t="str">
            <v>686</v>
          </cell>
        </row>
        <row r="512">
          <cell r="A512" t="str">
            <v>691</v>
          </cell>
        </row>
        <row r="513">
          <cell r="A513" t="str">
            <v>691</v>
          </cell>
        </row>
        <row r="514">
          <cell r="A514" t="str">
            <v>691</v>
          </cell>
        </row>
        <row r="515">
          <cell r="A515" t="str">
            <v>691</v>
          </cell>
        </row>
        <row r="516">
          <cell r="A516" t="str">
            <v>696</v>
          </cell>
        </row>
        <row r="517">
          <cell r="A517" t="str">
            <v>701</v>
          </cell>
        </row>
        <row r="518">
          <cell r="A518" t="str">
            <v>701</v>
          </cell>
        </row>
        <row r="519">
          <cell r="A519" t="str">
            <v>706</v>
          </cell>
        </row>
        <row r="520">
          <cell r="A520" t="str">
            <v>711</v>
          </cell>
        </row>
        <row r="521">
          <cell r="A521" t="str">
            <v>711</v>
          </cell>
        </row>
        <row r="522">
          <cell r="A522" t="str">
            <v>716</v>
          </cell>
        </row>
        <row r="523">
          <cell r="A523" t="str">
            <v>716</v>
          </cell>
        </row>
        <row r="524">
          <cell r="A524" t="str">
            <v>721</v>
          </cell>
        </row>
        <row r="525">
          <cell r="A525" t="str">
            <v>721</v>
          </cell>
        </row>
        <row r="526">
          <cell r="A526" t="str">
            <v>726</v>
          </cell>
        </row>
        <row r="527">
          <cell r="A527" t="str">
            <v>726</v>
          </cell>
        </row>
        <row r="528">
          <cell r="A528" t="str">
            <v>731</v>
          </cell>
        </row>
        <row r="529">
          <cell r="A529" t="str">
            <v>736</v>
          </cell>
        </row>
        <row r="530">
          <cell r="A530" t="str">
            <v>736</v>
          </cell>
        </row>
        <row r="531">
          <cell r="A531" t="str">
            <v>741</v>
          </cell>
        </row>
        <row r="532">
          <cell r="A532" t="str">
            <v>741</v>
          </cell>
        </row>
        <row r="533">
          <cell r="A533" t="str">
            <v>741</v>
          </cell>
        </row>
        <row r="534">
          <cell r="A534" t="str">
            <v>743</v>
          </cell>
        </row>
        <row r="535">
          <cell r="A535" t="str">
            <v>743</v>
          </cell>
        </row>
        <row r="536">
          <cell r="A536" t="str">
            <v>746</v>
          </cell>
        </row>
        <row r="537">
          <cell r="A537" t="str">
            <v>746</v>
          </cell>
        </row>
        <row r="538">
          <cell r="A538" t="str">
            <v>746</v>
          </cell>
        </row>
        <row r="539">
          <cell r="A539" t="str">
            <v>751</v>
          </cell>
        </row>
        <row r="540">
          <cell r="A540" t="str">
            <v>751</v>
          </cell>
        </row>
        <row r="541">
          <cell r="A541" t="str">
            <v>751</v>
          </cell>
        </row>
        <row r="542">
          <cell r="A542" t="str">
            <v>756</v>
          </cell>
        </row>
        <row r="543">
          <cell r="A543" t="str">
            <v>756</v>
          </cell>
        </row>
        <row r="544">
          <cell r="A544" t="str">
            <v>756</v>
          </cell>
        </row>
        <row r="545">
          <cell r="A545" t="str">
            <v>756</v>
          </cell>
        </row>
        <row r="546">
          <cell r="A546" t="str">
            <v>756</v>
          </cell>
        </row>
        <row r="547">
          <cell r="A547" t="str">
            <v>756</v>
          </cell>
        </row>
        <row r="548">
          <cell r="A548" t="str">
            <v>761</v>
          </cell>
        </row>
        <row r="549">
          <cell r="A549" t="str">
            <v>766</v>
          </cell>
        </row>
        <row r="550">
          <cell r="A550" t="str">
            <v>766</v>
          </cell>
        </row>
        <row r="551">
          <cell r="A551" t="str">
            <v>771</v>
          </cell>
        </row>
        <row r="552">
          <cell r="A552" t="str">
            <v>771</v>
          </cell>
        </row>
        <row r="553">
          <cell r="A553" t="str">
            <v>771</v>
          </cell>
        </row>
        <row r="554">
          <cell r="A554" t="str">
            <v>771</v>
          </cell>
        </row>
        <row r="555">
          <cell r="A555" t="str">
            <v>776</v>
          </cell>
        </row>
        <row r="556">
          <cell r="A556" t="str">
            <v>776</v>
          </cell>
        </row>
        <row r="557">
          <cell r="A557" t="str">
            <v>776</v>
          </cell>
        </row>
        <row r="558">
          <cell r="A558" t="str">
            <v>781</v>
          </cell>
        </row>
        <row r="559">
          <cell r="A559" t="str">
            <v>781</v>
          </cell>
        </row>
        <row r="560">
          <cell r="A560" t="str">
            <v>786</v>
          </cell>
        </row>
        <row r="561">
          <cell r="A561" t="str">
            <v>791</v>
          </cell>
        </row>
        <row r="562">
          <cell r="A562" t="str">
            <v>796</v>
          </cell>
        </row>
        <row r="563">
          <cell r="A563" t="str">
            <v>796</v>
          </cell>
        </row>
        <row r="564">
          <cell r="A564" t="str">
            <v>801</v>
          </cell>
        </row>
        <row r="565">
          <cell r="A565" t="str">
            <v>801</v>
          </cell>
        </row>
        <row r="566">
          <cell r="A566" t="str">
            <v>801</v>
          </cell>
        </row>
        <row r="567">
          <cell r="A567" t="str">
            <v>801</v>
          </cell>
        </row>
        <row r="568">
          <cell r="A568" t="str">
            <v>806</v>
          </cell>
        </row>
        <row r="569">
          <cell r="A569" t="str">
            <v>806</v>
          </cell>
        </row>
        <row r="570">
          <cell r="A570" t="str">
            <v>811</v>
          </cell>
        </row>
        <row r="571">
          <cell r="A571" t="str">
            <v>813</v>
          </cell>
        </row>
        <row r="572">
          <cell r="A572" t="str">
            <v>813</v>
          </cell>
        </row>
        <row r="573">
          <cell r="A573" t="str">
            <v>816</v>
          </cell>
        </row>
        <row r="574">
          <cell r="A574" t="str">
            <v>816</v>
          </cell>
        </row>
        <row r="575">
          <cell r="A575" t="str">
            <v>821</v>
          </cell>
        </row>
        <row r="576">
          <cell r="A576" t="str">
            <v>821</v>
          </cell>
        </row>
        <row r="577">
          <cell r="A577" t="str">
            <v>821</v>
          </cell>
        </row>
        <row r="578">
          <cell r="A578" t="str">
            <v>821</v>
          </cell>
        </row>
        <row r="579">
          <cell r="A579" t="str">
            <v>826</v>
          </cell>
        </row>
        <row r="580">
          <cell r="A580" t="str">
            <v>831</v>
          </cell>
        </row>
        <row r="581">
          <cell r="A581" t="str">
            <v>831</v>
          </cell>
        </row>
        <row r="582">
          <cell r="A582" t="str">
            <v>990</v>
          </cell>
        </row>
        <row r="583">
          <cell r="A583" t="str">
            <v>990</v>
          </cell>
        </row>
        <row r="584">
          <cell r="A584" t="str">
            <v>990</v>
          </cell>
        </row>
        <row r="585">
          <cell r="A585" t="str">
            <v>_x001A_</v>
          </cell>
        </row>
      </sheetData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/>
      <sheetData sheetId="28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</sheetDataSet>
  </externalBook>
</externalLink>
</file>

<file path=xl/externalLinks/externalLink4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ajor Maint"/>
      <sheetName val="Summary 1"/>
      <sheetName val="Summary 2"/>
      <sheetName val="Summary 3"/>
      <sheetName val="Summary 4"/>
      <sheetName val="Labor-Yr1"/>
      <sheetName val="Labor-Yr2"/>
      <sheetName val="Labor-Yr3+"/>
      <sheetName val="Routine O &amp; M"/>
      <sheetName val="G&amp;A"/>
      <sheetName val="Pre-Comm"/>
      <sheetName val="Precomm LaborA"/>
      <sheetName val="Precomm LaborB"/>
      <sheetName val="Capital"/>
      <sheetName val="Capital Sched"/>
      <sheetName val="Dispatch"/>
      <sheetName val="Índices"/>
      <sheetName val="pl atual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</sheetDataSet>
  </externalBook>
</externalLink>
</file>

<file path=xl/externalLinks/externalLink4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acro"/>
      <sheetName val="Dados"/>
      <sheetName val="IS(ytd)"/>
      <sheetName val="IS"/>
      <sheetName val="BS"/>
      <sheetName val="EBITDA"/>
      <sheetName val="DEMO"/>
      <sheetName val="IS Act"/>
      <sheetName val="BS Act"/>
      <sheetName val="IS yr"/>
      <sheetName val="BS yr"/>
      <sheetName val="Módulo1"/>
      <sheetName val="Módulo2"/>
      <sheetName val="XREF"/>
      <sheetName val="Cover"/>
      <sheetName val="MELHORIAS E OPÇÕES"/>
      <sheetName val="preferred"/>
      <sheetName val="Parametro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</sheetDataSet>
  </externalBook>
</externalLink>
</file>

<file path=xl/externalLinks/externalLink4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argens"/>
      <sheetName val="Margens-Ing"/>
      <sheetName val="MARGENS (2)"/>
      <sheetName val="Andam."/>
      <sheetName val="Concl."/>
      <sheetName val="Excluído"/>
      <sheetName val="Penden."/>
      <sheetName val="Progr."/>
      <sheetName val="Selec."/>
      <sheetName val="Cashflow Forecast Port"/>
      <sheetName val="GRP501 REF 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4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ver"/>
      <sheetName val="Refinancement"/>
      <sheetName val="NPV"/>
      <sheetName val="Arlington Shell"/>
      <sheetName val="Global Assumptions"/>
      <sheetName val="Consolidated Income Statement"/>
      <sheetName val="Income Statement"/>
      <sheetName val="Balance Sheet"/>
      <sheetName val="Cash Flow"/>
      <sheetName val="Debt and Other Assets"/>
      <sheetName val="Fixed Assets"/>
      <sheetName val="Related Companies"/>
      <sheetName val="Gener Contractual"/>
      <sheetName val="Birmann"/>
      <sheetName val="Queltehues+Volcan"/>
      <sheetName val="Maitenes"/>
      <sheetName val="Alfalfal"/>
      <sheetName val="Renca"/>
      <sheetName val="TG El Indio"/>
      <sheetName val="Ventanas"/>
      <sheetName val="Laguna Verde"/>
      <sheetName val="Other_Business"/>
      <sheetName val="E. Verde (cons)"/>
      <sheetName val="Nacimiento"/>
      <sheetName val="Constitución"/>
      <sheetName val="Laja"/>
      <sheetName val="Mostazal"/>
      <sheetName val="Turbina_EVSA"/>
      <sheetName val="Nueva_Renca"/>
      <sheetName val="Norgener"/>
      <sheetName val="Guacolda"/>
      <sheetName val="TermoAndes"/>
      <sheetName val="Interandes"/>
      <sheetName val="Chivor"/>
      <sheetName val="Debt_Mkt_Value"/>
      <sheetName val="Bond ESSA"/>
      <sheetName val="Energy Data"/>
      <sheetName val="Charts"/>
      <sheetName val="Gener"/>
      <sheetName val="Tabela de parâmetro"/>
      <sheetName val="Resumo Fatur."/>
      <sheetName val="Costo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 refreshError="1"/>
      <sheetData sheetId="41" refreshError="1"/>
    </sheetDataSet>
  </externalBook>
</externalLink>
</file>

<file path=xl/externalLinks/externalLink4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S"/>
      <sheetName val="kWh"/>
      <sheetName val="Susc"/>
      <sheetName val="CLV-BDD"/>
      <sheetName val="EDC-BDD"/>
      <sheetName val="CLY-BDD"/>
      <sheetName val="EGG-BDD"/>
      <sheetName val="CON-BDD"/>
      <sheetName val="Variables"/>
      <sheetName val="Hoja1"/>
      <sheetName val="Debt_Mkt_Value"/>
      <sheetName val="PDD, VCP, Desp Operacionais 19"/>
      <sheetName val="DRAWDOWN"/>
      <sheetName val="ASSUMPTIONS"/>
      <sheetName val="Cust_97x98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 refreshError="1"/>
      <sheetData sheetId="13" refreshError="1"/>
      <sheetData sheetId="14" refreshError="1"/>
    </sheetDataSet>
  </externalBook>
</externalLink>
</file>

<file path=xl/externalLinks/externalLink4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heet1"/>
      <sheetName val="Tables"/>
      <sheetName val="Guide"/>
      <sheetName val="Valuation"/>
      <sheetName val="Assump"/>
      <sheetName val="IS (R$)"/>
      <sheetName val="IS (US$)"/>
      <sheetName val="CF (R$)"/>
      <sheetName val="CF (US$)"/>
      <sheetName val="BS (R$)"/>
      <sheetName val="HDebt"/>
      <sheetName val="ODebt"/>
      <sheetName val="EP"/>
      <sheetName val="TP"/>
      <sheetName val="Tax"/>
      <sheetName val="Macro"/>
      <sheetName val="Revenue"/>
      <sheetName val="O&amp;M"/>
      <sheetName val="USGAAP"/>
      <sheetName val="Shell"/>
      <sheetName val="Variance"/>
      <sheetName val="Inputs"/>
      <sheetName val="Variables"/>
      <sheetName val="PROJECOES_LAT_LAN"/>
      <sheetName val="Cust_conv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 refreshError="1"/>
      <sheetData sheetId="24" refreshError="1"/>
    </sheetDataSet>
  </externalBook>
</externalLink>
</file>

<file path=xl/externalLinks/externalLink5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SUMO"/>
      <sheetName val="RESUMO ER"/>
      <sheetName val="DEMONSTRATIVO"/>
      <sheetName val="CODIGO-K"/>
      <sheetName val="TIP"/>
      <sheetName val="DADOS-CA"/>
      <sheetName val="DADOS-DIV"/>
      <sheetName val="Plan1"/>
      <sheetName val="pl atual"/>
      <sheetName val="Tabela de parâmetro"/>
      <sheetName val="Lead"/>
      <sheetName val="TAB_DATA"/>
      <sheetName val="Assump"/>
      <sheetName val="Variables"/>
      <sheetName val="Taxas"/>
      <sheetName val="Capa"/>
      <sheetName val="NIFE-SIST"/>
      <sheetName val="C1398T96"/>
      <sheetName val="SCR O&amp;M"/>
      <sheetName val="Andam."/>
      <sheetName val="Concl."/>
      <sheetName val="Excluído"/>
      <sheetName val="Penden."/>
      <sheetName val="Progr."/>
      <sheetName val="Selec."/>
      <sheetName val="MES"/>
      <sheetName val="Encargos"/>
      <sheetName val="MODEL INPUTS"/>
      <sheetName val="cust_Fab"/>
    </sheetNames>
    <sheetDataSet>
      <sheetData sheetId="0" refreshError="1"/>
      <sheetData sheetId="1" refreshError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</sheetDataSet>
  </externalBook>
</externalLink>
</file>

<file path=xl/externalLinks/externalLink5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unit1sum3"/>
      <sheetName val="unit2sum3"/>
      <sheetName val="unit1sum2"/>
      <sheetName val="unit2sum2"/>
      <sheetName val="DISCOUNT RATES"/>
      <sheetName val="COVER"/>
      <sheetName val="ECONOMICS"/>
      <sheetName val="DEVELOPMENT"/>
      <sheetName val="CAPEX"/>
      <sheetName val="CONSTRUCTION"/>
      <sheetName val="OPS_UNIT 1"/>
      <sheetName val="OPS_UNIT 2"/>
      <sheetName val="POWER SALES"/>
      <sheetName val="DEPRECIATION"/>
      <sheetName val="MAINT RESRV"/>
      <sheetName val="WKNG CAPITAL"/>
      <sheetName val="UNLEV FI STMNTS"/>
      <sheetName val="unit1sum1"/>
      <sheetName val="unit2sum1"/>
      <sheetName val="FI_ASSUMP"/>
      <sheetName val="CONST_FI"/>
      <sheetName val="PROJ_FI"/>
      <sheetName val="DCR"/>
      <sheetName val="DSR"/>
      <sheetName val="DEPRECIATION (lev)"/>
      <sheetName val="LEV FI STMNTS"/>
      <sheetName val="P.I.B."/>
      <sheetName val="pl atual"/>
      <sheetName val="Taxas"/>
      <sheetName val="Tablero"/>
      <sheetName val="Produção SAP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 refreshError="1"/>
      <sheetData sheetId="30" refreshError="1"/>
    </sheetDataSet>
  </externalBook>
</externalLink>
</file>

<file path=xl/externalLinks/externalLink5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sumo de CC"/>
      <sheetName val="Evolução"/>
      <sheetName val="Pesquisa"/>
      <sheetName val="PlanoDeContas"/>
      <sheetName val="Cad_CC"/>
      <sheetName val="Módulo1"/>
      <sheetName val="Income Statement"/>
      <sheetName val="CÁLCULO"/>
      <sheetName val="Sheet2"/>
      <sheetName val="Sheet1"/>
      <sheetName val="Sheet3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5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Help"/>
      <sheetName val="Balance Sheet"/>
      <sheetName val="Key indicators and ratios"/>
      <sheetName val="Income Statement"/>
      <sheetName val="markets risks"/>
      <sheetName val="Derivatives"/>
      <sheetName val="Lending"/>
      <sheetName val="Tickmarks"/>
      <sheetName val="unit1sum2"/>
      <sheetName val="unit1sum3"/>
      <sheetName val="unit2sum2"/>
      <sheetName val="unit2sum3"/>
      <sheetName val="DISCOUNT RATES"/>
      <sheetName val="CPM-BCSA-03"/>
      <sheetName val="relação"/>
      <sheetName val="BP"/>
      <sheetName val="ASS4"/>
      <sheetName val="SAD"/>
      <sheetName val="Result"/>
      <sheetName val="Vazões Turb 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 refreshError="1"/>
      <sheetData sheetId="17" refreshError="1"/>
      <sheetData sheetId="18" refreshError="1"/>
      <sheetData sheetId="19" refreshError="1"/>
    </sheetDataSet>
  </externalBook>
</externalLink>
</file>

<file path=xl/externalLinks/externalLink5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ssumptions"/>
      <sheetName val="Results"/>
      <sheetName val="Case Detail"/>
      <sheetName val="Case Summary"/>
      <sheetName val="Notes"/>
      <sheetName val="121098 Assumptions"/>
      <sheetName val="121098 meeting notes"/>
      <sheetName val="PlanoDeContas"/>
      <sheetName val="DRE"/>
      <sheetName val="Classificação"/>
      <sheetName val="contse98"/>
      <sheetName val="DEBT PYMT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  <sheetData sheetId="11" refreshError="1"/>
    </sheetDataSet>
  </externalBook>
</externalLink>
</file>

<file path=xl/externalLinks/externalLink5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SUMO"/>
      <sheetName val="RESUMO ER"/>
      <sheetName val="DEMONSTRATIVO"/>
      <sheetName val="CODIGO-K"/>
      <sheetName val="TIP"/>
      <sheetName val="DADOS-CA"/>
      <sheetName val="DADOS-DIV"/>
      <sheetName val="Plan1"/>
      <sheetName val="pl atual"/>
      <sheetName val="Assumptions"/>
      <sheetName val="C1398T96"/>
      <sheetName val="DRE"/>
      <sheetName val="#REF"/>
      <sheetName val="Teste Drpc"/>
      <sheetName val="H.MUNDIAL - 27.01.06 - Ajustado"/>
      <sheetName val="CVA_Projetada12meses"/>
      <sheetName val="Lead"/>
      <sheetName val="relação"/>
      <sheetName val="Andam."/>
      <sheetName val="Concl."/>
      <sheetName val="Excluído"/>
      <sheetName val="Penden."/>
      <sheetName val="Progr."/>
      <sheetName val="Selec."/>
      <sheetName val="Plano de Contas"/>
      <sheetName val="Inventário PA"/>
      <sheetName val="Dados_DEC"/>
      <sheetName val="Dados_FEC"/>
      <sheetName val="INDICE"/>
      <sheetName val="Informe"/>
      <sheetName val="Mapa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</sheetDataSet>
  </externalBook>
</externalLink>
</file>

<file path=xl/externalLinks/externalLink5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rint Macros"/>
      <sheetName val="Scenario Results"/>
      <sheetName val="BofA Exec Sum"/>
      <sheetName val="Exec Sum"/>
      <sheetName val="Covenants"/>
      <sheetName val="Financing"/>
      <sheetName val="CF_ALL"/>
      <sheetName val="CF_C"/>
      <sheetName val="CF_A"/>
      <sheetName val="PL_ALL"/>
      <sheetName val="PL_C"/>
      <sheetName val="PL_A"/>
      <sheetName val="BS_ALL"/>
      <sheetName val="BS_C"/>
      <sheetName val="BS_A"/>
      <sheetName val="Revenues"/>
      <sheetName val="Global"/>
      <sheetName val="Opex"/>
      <sheetName val="Capex"/>
      <sheetName val="Inputs"/>
      <sheetName val="pl atual"/>
      <sheetName val="COSTEO Equipo Vensys"/>
      <sheetName val="DRE"/>
      <sheetName val="Lead"/>
      <sheetName val="Assumptions"/>
      <sheetName val="Finance &amp; Economic Data"/>
      <sheetName val="Cash Flow &amp; Coverages"/>
      <sheetName val="SHELL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 refreshError="1"/>
      <sheetData sheetId="26" refreshError="1"/>
      <sheetData sheetId="27" refreshError="1"/>
    </sheetDataSet>
  </externalBook>
</externalLink>
</file>

<file path=xl/externalLinks/externalLink5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"/>
      <sheetName val="MB"/>
      <sheetName val="Relatorio"/>
      <sheetName val="Calc"/>
      <sheetName val="CalcGeral"/>
      <sheetName val="Res"/>
      <sheetName val="GRAF"/>
      <sheetName val="Resumo"/>
      <sheetName val="Entradas"/>
      <sheetName val="Gastos"/>
      <sheetName val="Saldos"/>
      <sheetName val="Anterior"/>
      <sheetName val="Prioridades"/>
      <sheetName val="Parametros"/>
      <sheetName val="SUMMARY"/>
      <sheetName val="SHELL"/>
      <sheetName val="OBRA"/>
      <sheetName val="Desp_adm"/>
    </sheetNames>
    <sheetDataSet>
      <sheetData sheetId="0">
        <row r="2">
          <cell r="A2" t="str">
            <v>Natal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>
        <row r="2">
          <cell r="A2" t="str">
            <v>Natal</v>
          </cell>
        </row>
      </sheetData>
      <sheetData sheetId="14" refreshError="1"/>
      <sheetData sheetId="15" refreshError="1"/>
      <sheetData sheetId="16" refreshError="1"/>
      <sheetData sheetId="17" refreshError="1"/>
    </sheetDataSet>
  </externalBook>
</externalLink>
</file>

<file path=xl/externalLinks/externalLink5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abla Ofertar"/>
      <sheetName val="Planilla de Precios- UNIPOWER"/>
      <sheetName val="COSTEO Unipower (15-09-08)"/>
      <sheetName val="Resumen-COMP SUZLON"/>
      <sheetName val="Resumen IWP "/>
      <sheetName val="Finance data"/>
      <sheetName val="Sheet 6"/>
      <sheetName val="Taxas"/>
      <sheetName val="Desp_ven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5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01.DB"/>
      <sheetName val="02.DB"/>
      <sheetName val="03.DB"/>
      <sheetName val="04.DB"/>
      <sheetName val="05.DB"/>
      <sheetName val="06.DB"/>
      <sheetName val="07.DB"/>
      <sheetName val="08.DB"/>
      <sheetName val="09.DB"/>
      <sheetName val="10.DB"/>
      <sheetName val="11.DB"/>
      <sheetName val="12.DB"/>
      <sheetName val="PC_DB"/>
      <sheetName val="Bal_DB"/>
      <sheetName val="Ativo"/>
      <sheetName val="Passivo"/>
      <sheetName val="DRE"/>
      <sheetName val="DFC"/>
      <sheetName val="DMPL"/>
      <sheetName val="COMP_RECLASS"/>
      <sheetName val="RECLASS_ADNT"/>
      <sheetName val="RECLASS_PR1"/>
      <sheetName val="RECLASS_PR"/>
      <sheetName val="Check_REF"/>
      <sheetName val="pl atual"/>
      <sheetName val="Diversas"/>
      <sheetName val="Controle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>
        <row r="4">
          <cell r="G4" t="e">
            <v>#REF!</v>
          </cell>
        </row>
      </sheetData>
      <sheetData sheetId="13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</sheetDataSet>
  </externalBook>
</externalLink>
</file>

<file path=xl/externalLinks/externalLink6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esvío"/>
      <sheetName val="Risk Analysis"/>
      <sheetName val="Anexo I"/>
      <sheetName val="Base Costo-Precio"/>
      <sheetName val="Oferta"/>
      <sheetName val="Analisis Impuestos"/>
      <sheetName val="Tablero"/>
      <sheetName val="Sheet3"/>
      <sheetName val="Lead"/>
      <sheetName val="Major Maint"/>
      <sheetName val="Índices"/>
    </sheetNames>
    <sheetDataSet>
      <sheetData sheetId="0"/>
      <sheetData sheetId="1"/>
      <sheetData sheetId="2"/>
      <sheetData sheetId="3">
        <row r="24">
          <cell r="K24">
            <v>1196957.3856008174</v>
          </cell>
        </row>
      </sheetData>
      <sheetData sheetId="4"/>
      <sheetData sheetId="5"/>
      <sheetData sheetId="6"/>
      <sheetData sheetId="7"/>
      <sheetData sheetId="8" refreshError="1"/>
      <sheetData sheetId="9" refreshError="1"/>
      <sheetData sheetId="10" refreshError="1"/>
    </sheetDataSet>
  </externalBook>
</externalLink>
</file>

<file path=xl/externalLinks/externalLink6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1298T94"/>
      <sheetName val="C1298T95"/>
      <sheetName val="C1298T96"/>
      <sheetName val="C1316T95"/>
      <sheetName val="C1398T96"/>
      <sheetName val="Base Costo-Precio"/>
      <sheetName val="Inventário PA"/>
      <sheetName val="Tipos"/>
      <sheetName val="Receitas e Impostos"/>
      <sheetName val="AA-10(Op.63)"/>
      <sheetName val="Lead"/>
      <sheetName val="4) Salários e 13 Salário"/>
      <sheetName val="Teste das baixas"/>
      <sheetName val="Seleção"/>
      <sheetName val="Desc"/>
      <sheetName val="Prov"/>
      <sheetName val="Cal. Prov"/>
      <sheetName val="Cal. Desc"/>
      <sheetName val="circularização"/>
      <sheetName val="Circularizações"/>
      <sheetName val="DMPL"/>
      <sheetName val="Indices"/>
      <sheetName val="FF3"/>
      <sheetName val="Aquisição"/>
      <sheetName val="ABRIL 2000"/>
      <sheetName val="Links"/>
      <sheetName val="Matriz de covariância"/>
      <sheetName val="Mapa movimentação"/>
      <sheetName val="Seleção e Teste"/>
      <sheetName val="Resumo"/>
      <sheetName val="Demissão"/>
      <sheetName val="Conc. Bancária 31.12.99"/>
      <sheetName val="Depreciação"/>
      <sheetName val="XREF"/>
      <sheetName val="Tickmarks "/>
      <sheetName val="NOVAS SE's"/>
      <sheetName val="Index"/>
      <sheetName val="Composição Aplicação"/>
      <sheetName val="benchmarking-DADOS"/>
      <sheetName val="Atual"/>
      <sheetName val="Var Monet. Eletrob"/>
      <sheetName val="Dados"/>
      <sheetName val="preferred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 refreshError="1"/>
      <sheetData sheetId="42" refreshError="1"/>
    </sheetDataSet>
  </externalBook>
</externalLink>
</file>

<file path=xl/externalLinks/externalLink6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apa jun00"/>
      <sheetName val="Resumo Fatur."/>
      <sheetName val="B. Renda"/>
      <sheetName val="Clientes Especiais"/>
      <sheetName val="Teleatendimento"/>
      <sheetName val="Atendimento"/>
      <sheetName val="Leitura "/>
      <sheetName val="Ctas Receber"/>
      <sheetName val="Arrecadação "/>
      <sheetName val="MarKeting"/>
      <sheetName val="Sist. Comercial"/>
      <sheetName val="Resumo Fatur_"/>
      <sheetName val="Mapa 31.01.04"/>
      <sheetName val="Escalonamento 31.12"/>
      <sheetName val="XREF"/>
      <sheetName val="Pas Juros e V.M.C."/>
      <sheetName val="Lead"/>
      <sheetName val="Aging"/>
      <sheetName val="PDD-Movimentação"/>
      <sheetName val="BP"/>
      <sheetName val="DRE"/>
      <sheetName val="A-18"/>
      <sheetName val="Balanço"/>
      <sheetName val="EBTA"/>
      <sheetName val="Mapa 31.08.02"/>
      <sheetName val="BC Patrimonial"/>
      <sheetName val="circularização"/>
      <sheetName val="CVA_Projetada12meses"/>
      <sheetName val="Fluxo"/>
      <sheetName val="Capa_jun00"/>
      <sheetName val="Resumo_Fatur_"/>
      <sheetName val="B__Renda"/>
      <sheetName val="Clientes_Especiais"/>
      <sheetName val="Leitura_"/>
      <sheetName val="Ctas_Receber"/>
      <sheetName val="Arrecadação_"/>
      <sheetName val="Sist__Comercial"/>
      <sheetName val="Resumo_Fatur_1"/>
      <sheetName val="E2.1-PCLD 06-2006"/>
      <sheetName val="DRA"/>
      <sheetName val="DRP"/>
      <sheetName val="E2_1-PCLD_06-2006"/>
      <sheetName val="Ativo"/>
      <sheetName val="EdComercial"/>
      <sheetName val="indicators2"/>
      <sheetName val="pl atual"/>
      <sheetName val="NATSAT"/>
      <sheetName val="Margens"/>
      <sheetName val="Cashflow Forecast Port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</sheetDataSet>
  </externalBook>
</externalLink>
</file>

<file path=xl/externalLinks/externalLink6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heet1"/>
      <sheetName val="Sheet2"/>
      <sheetName val="Sheet3"/>
      <sheetName val="Cashflow Forecast Port"/>
      <sheetName val="ENERGIA_02"/>
      <sheetName val="Balanco Patrimonial - PASSIVO"/>
      <sheetName val="#REF"/>
      <sheetName val="Financial"/>
      <sheetName val="contse98"/>
      <sheetName val="Income Statment"/>
      <sheetName val="Balanco Patrimonial - ATIVO"/>
      <sheetName val="DESPESAS 2002_BÁSICO"/>
      <sheetName val="Teste"/>
      <sheetName val="eco"/>
      <sheetName val="Assumptions"/>
      <sheetName val="Receita IRT"/>
      <sheetName val="Sul Summary_ Arlington"/>
      <sheetName val="BRGAAP "/>
      <sheetName val="financ"/>
      <sheetName val="CASH FLOW"/>
      <sheetName val="Debt"/>
      <sheetName val="Imobilizado corrigido pelo IGPM"/>
      <sheetName val="Scenario"/>
      <sheetName val="Macro1"/>
      <sheetName val="Plan1"/>
      <sheetName val="Diálog1"/>
      <sheetName val="barracão"/>
      <sheetName val="barracão2"/>
      <sheetName val="RESUMO"/>
      <sheetName val="res"/>
      <sheetName val="resf"/>
      <sheetName val="Plan3"/>
      <sheetName val="DC"/>
      <sheetName val="EC"/>
      <sheetName val="PC"/>
      <sheetName val="E"/>
      <sheetName val="AL"/>
      <sheetName val="SE"/>
      <sheetName val="EI"/>
      <sheetName val="P"/>
      <sheetName val="AC"/>
      <sheetName val="SL"/>
      <sheetName val="SR"/>
      <sheetName val="SUB"/>
      <sheetName val="RESUA"/>
      <sheetName val="RESU2"/>
      <sheetName val="DC2"/>
      <sheetName val="EC2"/>
      <sheetName val="PC2"/>
      <sheetName val="AL2"/>
      <sheetName val="E2"/>
      <sheetName val="SE2"/>
      <sheetName val="EI2"/>
      <sheetName val="P2"/>
      <sheetName val="AC2"/>
      <sheetName val="SL2"/>
      <sheetName val="SR2"/>
      <sheetName val="SUB2"/>
      <sheetName val="DC3"/>
      <sheetName val="RESUB"/>
      <sheetName val="RESU3"/>
      <sheetName val="EC3"/>
      <sheetName val="PC3"/>
      <sheetName val="AL3"/>
      <sheetName val="E3"/>
      <sheetName val="SE3"/>
      <sheetName val="EI3"/>
      <sheetName val="P3"/>
      <sheetName val="AC3"/>
      <sheetName val="SL3"/>
      <sheetName val="SEMC"/>
      <sheetName val="SR3"/>
      <sheetName val="SEMA"/>
      <sheetName val="RESUC"/>
      <sheetName val="RESU4"/>
      <sheetName val="Macro2"/>
      <sheetName val="Plan2"/>
      <sheetName val="Debt_Mkt_Value"/>
      <sheetName val="Resumo Fatur.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 refreshError="1"/>
      <sheetData sheetId="78" refreshError="1"/>
    </sheetDataSet>
  </externalBook>
</externalLink>
</file>

<file path=xl/externalLinks/externalLink6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HELL"/>
      <sheetName val="Fin Stmnts"/>
      <sheetName val="Switches &amp; Scenarios"/>
      <sheetName val="Constr, Op &amp; Fin Assmp"/>
      <sheetName val="Bridge Loans"/>
      <sheetName val="Issues"/>
      <sheetName val="Draw"/>
      <sheetName val="PROFORMA"/>
      <sheetName val="Spot, Firm Cap &amp; Dispatch"/>
      <sheetName val="REVENUE"/>
      <sheetName val="Bk &amp; Tax Dep &amp; ADIT"/>
      <sheetName val="LONG TERM DEBT CALC"/>
      <sheetName val="DEBT SERV SUMM"/>
      <sheetName val="Reconciliation"/>
      <sheetName val="Recon Capex details"/>
      <sheetName val="Module1"/>
      <sheetName val="Module2"/>
      <sheetName val="Andres"/>
      <sheetName val="Variables"/>
      <sheetName val="DRAWDOWN"/>
      <sheetName val="ASSUMPTION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 refreshError="1"/>
      <sheetData sheetId="19" refreshError="1"/>
      <sheetData sheetId="20" refreshError="1"/>
    </sheetDataSet>
  </externalBook>
</externalLink>
</file>

<file path=xl/externalLinks/externalLink6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itle Page"/>
      <sheetName val="Input"/>
      <sheetName val="Curves"/>
      <sheetName val="GoSeven"/>
      <sheetName val="GoEight"/>
      <sheetName val="GrThree"/>
      <sheetName val="GrFour"/>
      <sheetName val="HOne"/>
      <sheetName val="HTwo"/>
      <sheetName val="JOne"/>
      <sheetName val="JTwo"/>
      <sheetName val="KOne"/>
      <sheetName val="MOne"/>
      <sheetName val="MTwo"/>
      <sheetName val="StartShut"/>
      <sheetName val="Calc"/>
      <sheetName val="Inc. HR"/>
      <sheetName val="CP"/>
      <sheetName val="São Paulo"/>
      <sheetName val="cscve"/>
      <sheetName val="PPA Tariff"/>
      <sheetName val="DEC FEC 02 BD"/>
      <sheetName val="PLAN MANUT"/>
      <sheetName val="Reforma Secundária"/>
      <sheetName val="FLC.COMPL"/>
      <sheetName val="Lists"/>
      <sheetName val="Customer Lists"/>
      <sheetName val="DE PARA"/>
      <sheetName val="Compra - MWh"/>
      <sheetName val="RT RI"/>
      <sheetName val="Campiche"/>
      <sheetName val="USS99"/>
      <sheetName val="Subsistemas Andres"/>
      <sheetName val="Ref. Materiales"/>
      <sheetName val="Subsistemas DPP"/>
      <sheetName val="Причины"/>
      <sheetName val="Demanda nova ou edição"/>
      <sheetName val="CA por Gerência"/>
      <sheetName val="Categ Valor _ Classe de custo"/>
      <sheetName val="Critérios priorização"/>
      <sheetName val="Processo_Subprocesso"/>
      <sheetName val="Cidade-Regional"/>
      <sheetName val="Centro de Planejamento"/>
      <sheetName val="Sup_Ger"/>
      <sheetName val="Centro de custo"/>
      <sheetName val="Parâmetros"/>
      <sheetName val="Plan1"/>
      <sheetName val="ParâmetrosGerais"/>
      <sheetName val="Centro de Custos e Classes"/>
      <sheetName val="Datos"/>
      <sheetName val="Dashboard"/>
      <sheetName val="øYñf"/>
      <sheetName val=""/>
      <sheetName val="AUXILIAR"/>
      <sheetName val="Mapping"/>
      <sheetName val="Title_Page"/>
      <sheetName val="Inc__HR"/>
      <sheetName val="Customer_Lists"/>
      <sheetName val="DEC_FEC_02_BD"/>
      <sheetName val="FLC_COMPL"/>
      <sheetName val="PPA_Tariff"/>
      <sheetName val="PLAN_MANUT"/>
      <sheetName val="Reforma_Secundária"/>
      <sheetName val="DE_PARA"/>
      <sheetName val="Subsistemas_Andres"/>
      <sheetName val="Ref__Materiales"/>
      <sheetName val="Subsistemas_DPP"/>
      <sheetName val="RT_RI"/>
      <sheetName val="Compra_-_MWh"/>
      <sheetName val="99 cons YTD"/>
      <sheetName val="Returns USD"/>
      <sheetName val="AUT. TRSFT"/>
      <sheetName val="Tax"/>
      <sheetName val="Debt"/>
      <sheetName val="Articles"/>
      <sheetName val="LUP"/>
      <sheetName val="P&amp;L"/>
      <sheetName val="RP-101.2.1."/>
      <sheetName val="OBRA VIAL S2"/>
      <sheetName val="CCMM Enap"/>
      <sheetName val="Inicio Análisis Cuentas"/>
      <sheetName val="General Data"/>
      <sheetName val="AMORT 2010"/>
      <sheetName val="Deducc"/>
      <sheetName val="Gtovta"/>
      <sheetName val="RLI (AII-1)"/>
      <sheetName val=" AnexoOpDiv99"/>
      <sheetName val="Repeticiones"/>
      <sheetName val="AII-0 "/>
      <sheetName val="Condicable"/>
      <sheetName val="A"/>
      <sheetName val="Gen-2"/>
      <sheetName val="Index (2)"/>
      <sheetName val="IC_A"/>
      <sheetName val="ANEXOS"/>
      <sheetName val="ANEXO 1847"/>
      <sheetName val="aju10"/>
      <sheetName val="res10"/>
      <sheetName val="ANEXO 14"/>
      <sheetName val="Report 1"/>
      <sheetName val="LID-AR"/>
      <sheetName val="MES"/>
      <sheetName val="Title_Page1"/>
      <sheetName val="Inc__HR1"/>
      <sheetName val="DEC_FEC_02_BD1"/>
      <sheetName val="FLC_COMPL1"/>
      <sheetName val="PPA_Tariff1"/>
      <sheetName val="PLAN_MANUT1"/>
      <sheetName val="Reforma_Secundária1"/>
      <sheetName val="Customer_Lists1"/>
      <sheetName val="DE_PARA1"/>
      <sheetName val="Subsistemas_Andres1"/>
      <sheetName val="Ref__Materiales1"/>
      <sheetName val="Subsistemas_DPP1"/>
      <sheetName val="RT_RI1"/>
      <sheetName val="Compra_-_MWh1"/>
      <sheetName val="99_cons_YTD"/>
      <sheetName val="Returns_USD"/>
      <sheetName val="AUT__TRSFT"/>
      <sheetName val="BS_US"/>
      <sheetName val="IS_US"/>
      <sheetName val="CF_US"/>
      <sheetName val="BS"/>
      <sheetName val="IS"/>
      <sheetName val="CF"/>
      <sheetName val="Equity"/>
      <sheetName val="Fixed_Assets"/>
      <sheetName val="ELETROPAULO capacidade nova"/>
      <sheetName val="Neutralidade"/>
      <sheetName val="vinc"/>
      <sheetName val="Classes_Custos"/>
      <sheetName val="CA e atividade"/>
      <sheetName val="Demanda_nova_ou_edição"/>
      <sheetName val="CA_por_Gerência"/>
      <sheetName val="Categ_Valor___Classe_de_custo"/>
      <sheetName val="Critérios_priorização"/>
      <sheetName val="Centro_de_Planejamento"/>
      <sheetName val="Centro_de_custo"/>
      <sheetName val="Centro_de_Custos_e_Classes"/>
      <sheetName val="São_Paulo"/>
      <sheetName val="#REF"/>
      <sheetName val="dez99_dez01"/>
      <sheetName val="Dados de Entrada - Planejamento"/>
      <sheetName val="ENERINC"/>
      <sheetName val="0 &lt; VCM &lt; 1.350"/>
      <sheetName val="IREM"/>
      <sheetName val="RESUMO"/>
      <sheetName val="BancoSegment"/>
      <sheetName val="Critérios"/>
      <sheetName val="TermoPE"/>
      <sheetName val="FEV99"/>
      <sheetName val=" PIB Brasil ( R$ de 1996 )"/>
      <sheetName val="CVA_Projetada12meses"/>
      <sheetName val="Mercado"/>
      <sheetName val="2000"/>
      <sheetName val="Form09"/>
      <sheetName val="Dados mensais"/>
      <sheetName val="DRA"/>
      <sheetName val="DRP"/>
      <sheetName val="1996"/>
      <sheetName val="INDIECO1"/>
      <sheetName val="Matriz de covariância"/>
      <sheetName val="tar. media"/>
      <sheetName val="Spot"/>
      <sheetName val="Taxes"/>
      <sheetName val="_Pasta1"/>
      <sheetName val="Compra de Energia"/>
      <sheetName val="PAGAMENTO"/>
      <sheetName val="FLASH REN"/>
      <sheetName val="Lookups"/>
      <sheetName val="Title_Page2"/>
      <sheetName val="Inc__HR2"/>
      <sheetName val="PPA_Tariff2"/>
      <sheetName val="DEC_FEC_02_BD2"/>
      <sheetName val="PLAN_MANUT2"/>
      <sheetName val="Reforma_Secundária2"/>
      <sheetName val="DE_PARA2"/>
      <sheetName val="FLC_COMPL2"/>
      <sheetName val="Customer_Lists2"/>
      <sheetName val="RT_RI2"/>
      <sheetName val="Compra_-_MWh2"/>
      <sheetName val="Subsistemas_Andres2"/>
      <sheetName val="Ref__Materiales2"/>
      <sheetName val="Subsistemas_DPP2"/>
      <sheetName val="99_cons_YTD1"/>
      <sheetName val="Returns_USD1"/>
      <sheetName val="AUT__TRSFT1"/>
      <sheetName val="RP-101_2_1_"/>
      <sheetName val="OBRA_VIAL_S2"/>
      <sheetName val="CCMM_Enap"/>
      <sheetName val="Inicio_Análisis_Cuentas"/>
      <sheetName val="General_Data"/>
      <sheetName val="AMORT_2010"/>
      <sheetName val="RLI_(AII-1)"/>
      <sheetName val="_AnexoOpDiv99"/>
      <sheetName val="AII-0_"/>
      <sheetName val="Index_(2)"/>
      <sheetName val="ANEXO_1847"/>
      <sheetName val="ANEXO_14"/>
      <sheetName val="Report_1"/>
      <sheetName val="ELETROPAULO_capacidade_nova"/>
      <sheetName val="2006-08"/>
      <sheetName val="2006-12"/>
      <sheetName val="2006-07"/>
      <sheetName val="2006-11"/>
      <sheetName val="2006-10"/>
      <sheetName val="2006-09"/>
      <sheetName val="Assump"/>
      <sheetName val="PROJECOES_LAT_LAN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</sheetDataSet>
  </externalBook>
</externalLink>
</file>

<file path=xl/externalLinks/externalLink6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EP"/>
      <sheetName val="BEP-Ing"/>
      <sheetName val="prod"/>
      <sheetName val="prod (2)"/>
      <sheetName val="pl atual"/>
      <sheetName val="MODEL INPUT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6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ummary"/>
      <sheetName val="Plant Operations"/>
      <sheetName val="Cash Flow &amp; Coverages"/>
      <sheetName val="AES Corp Income Statement"/>
      <sheetName val="Income Statement"/>
      <sheetName val="Performance Data"/>
      <sheetName val="Project Data"/>
      <sheetName val="Availability Calculation"/>
      <sheetName val="Finance &amp; Economic Data"/>
      <sheetName val="Debt"/>
      <sheetName val="Tolling Payments"/>
      <sheetName val="ICF INPUTS"/>
      <sheetName val="O&amp;M"/>
      <sheetName val="Energy Market"/>
      <sheetName val="EPC Data"/>
      <sheetName val="Owners Costs"/>
      <sheetName val="Construction"/>
      <sheetName val="Tax &amp; Depreciation"/>
      <sheetName val="CAPEX"/>
      <sheetName val="MACRS"/>
      <sheetName val="Changes"/>
      <sheetName val="LDP"/>
      <sheetName val="LDF"/>
      <sheetName val="OBRA"/>
      <sheetName val="unit1sum2"/>
      <sheetName val="unit1sum3"/>
      <sheetName val="unit2sum2"/>
      <sheetName val="unit2sum3"/>
      <sheetName val="DISCOUNT RATES"/>
      <sheetName val="Tabler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</sheetDataSet>
  </externalBook>
</externalLink>
</file>

<file path=xl/externalLinks/externalLink6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Índices"/>
      <sheetName val="Macro1"/>
      <sheetName val="pl atual"/>
      <sheetName val="Drawdown"/>
      <sheetName val="Debt Service"/>
      <sheetName val="PlanoDeContas"/>
      <sheetName val="CÁLCULO"/>
    </sheetNames>
    <sheetDataSet>
      <sheetData sheetId="0"/>
      <sheetData sheetId="1"/>
      <sheetData sheetId="2"/>
      <sheetData sheetId="3"/>
      <sheetData sheetId="4"/>
      <sheetData sheetId="5" refreshError="1"/>
      <sheetData sheetId="6" refreshError="1"/>
    </sheetDataSet>
  </externalBook>
</externalLink>
</file>

<file path=xl/externalLinks/externalLink6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ummary"/>
      <sheetName val="Assumptions"/>
      <sheetName val="TechInputs"/>
      <sheetName val="C&amp;F"/>
      <sheetName val="Cashflow"/>
      <sheetName val="SHELL"/>
      <sheetName val="BS"/>
      <sheetName val="P&amp;L"/>
      <sheetName val="Revenues"/>
      <sheetName val="O&amp;M"/>
      <sheetName val="Returns"/>
      <sheetName val="Operating budget"/>
      <sheetName val="Funding"/>
      <sheetName val="Debt"/>
      <sheetName val="LDs"/>
      <sheetName val="DSRA"/>
      <sheetName val="Tax"/>
      <sheetName val="Depreciation"/>
      <sheetName val="WCap"/>
      <sheetName val="Cover"/>
      <sheetName val="Indices"/>
      <sheetName val="Outstanding Debt"/>
      <sheetName val="Repays vs Cashflow"/>
      <sheetName val="Barka"/>
      <sheetName val="Tax &amp; Depreciation"/>
      <sheetName val="Income Statement"/>
      <sheetName val="ASS4"/>
      <sheetName val="SAD"/>
      <sheetName val="Result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</sheetDataSet>
  </externalBook>
</externalLink>
</file>

<file path=xl/externalLinks/externalLink7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eral template instructions"/>
      <sheetName val="P&amp;L  Budgets"/>
      <sheetName val="P&amp;L CCI Detail"/>
      <sheetName val="2003 Capital"/>
      <sheetName val="Cash Budgets"/>
      <sheetName val="Cash CCI Detail"/>
      <sheetName val="Key Performance Indicators"/>
      <sheetName val="P&amp;L Summary"/>
      <sheetName val="Cash Summary"/>
      <sheetName val="P&amp;L CCI Reconciliation"/>
      <sheetName val="Cash CCI Reconciliation"/>
      <sheetName val="Key Indicator Summary"/>
      <sheetName val="5 year model updates"/>
      <sheetName val="Cash Questions"/>
      <sheetName val="Other Assumptions"/>
      <sheetName val="Essbase_P&amp;L_ Monthly"/>
      <sheetName val="Essbase_P&amp;L_Annual"/>
      <sheetName val="Hypload"/>
      <sheetName val="Altai"/>
      <sheetName val="Drawdown"/>
      <sheetName val="Debt Service"/>
      <sheetName val="Outputs"/>
      <sheetName val="Inputs"/>
      <sheetName val="Cashflow Forecast Port"/>
      <sheetName val="contse98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</sheetDataSet>
  </externalBook>
</externalLink>
</file>

<file path=xl/externalLinks/externalLink7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tivo e Passivo"/>
      <sheetName val="DRE"/>
      <sheetName val="DMPL "/>
      <sheetName val="DOAR"/>
      <sheetName val="Mapa da Doar"/>
      <sheetName val="Debt"/>
      <sheetName val="Pre Tax  Output"/>
      <sheetName val="Tax Output"/>
      <sheetName val="2231 2 DF 1206_Convento do Carm"/>
      <sheetName val="JANEIRO"/>
      <sheetName val="DRE ORC16 ALLIAR"/>
      <sheetName val="Taxas"/>
      <sheetName val="Constr, Op &amp; Fin Assmp"/>
      <sheetName val="Inform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 refreshError="1"/>
      <sheetData sheetId="13" refreshError="1"/>
    </sheetDataSet>
  </externalBook>
</externalLink>
</file>

<file path=xl/externalLinks/externalLink7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ummary"/>
      <sheetName val="Plant Operations"/>
      <sheetName val="Cash Flow &amp; Coverages"/>
      <sheetName val="AES Corp Income Statement"/>
      <sheetName val="Income Statement"/>
      <sheetName val="Performance Data"/>
      <sheetName val="Project Data"/>
      <sheetName val="Availability Calculation"/>
      <sheetName val="Finance &amp; Economic Data"/>
      <sheetName val="Debt"/>
      <sheetName val="Tolling Payments"/>
      <sheetName val="ICF INPUTS"/>
      <sheetName val="O&amp;M"/>
      <sheetName val="Energy Market"/>
      <sheetName val="EPC Data"/>
      <sheetName val="Owners Costs"/>
      <sheetName val="Construction"/>
      <sheetName val="Tax &amp; Depreciation"/>
      <sheetName val="CAPEX"/>
      <sheetName val="MACRS"/>
      <sheetName val="Changes"/>
      <sheetName val="LDP"/>
      <sheetName val="LDF"/>
      <sheetName val="Calc"/>
      <sheetName val="GoEight"/>
      <sheetName val="GrFour"/>
      <sheetName val="MOne"/>
      <sheetName val="MTwo"/>
      <sheetName val="KOne"/>
      <sheetName val="GoSeven"/>
      <sheetName val="GrThree"/>
      <sheetName val="HTwo"/>
      <sheetName val="JOne"/>
      <sheetName val="JTwo"/>
      <sheetName val="HOn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</sheetDataSet>
  </externalBook>
</externalLink>
</file>

<file path=xl/externalLinks/externalLink7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lan1"/>
      <sheetName val="Branco"/>
      <sheetName val="#REF"/>
      <sheetName val="Profit &amp; Loss"/>
      <sheetName val="Balance 01"/>
      <sheetName val="bal0697"/>
      <sheetName val="Matriz"/>
      <sheetName val="Welcome"/>
      <sheetName val="0196"/>
      <sheetName val="0296"/>
      <sheetName val="1196"/>
      <sheetName val="Balancete0197"/>
      <sheetName val="ALMOX ÓPTICO"/>
      <sheetName val="Canbras TVA"/>
      <sheetName val="Mapa de Custo Jun.2003"/>
      <sheetName val="BALANCETE"/>
      <sheetName val="Movimentação Imobilizado"/>
      <sheetName val="Versao 1b ($=R$2,13)"/>
      <sheetName val="Detailed Adjustments"/>
      <sheetName val="Ativo"/>
      <sheetName val="Taxas"/>
      <sheetName val="Links"/>
      <sheetName val="Lead"/>
      <sheetName val="Consolidate"/>
      <sheetName val="Abertura Nov'03"/>
      <sheetName val="ACUMULADO"/>
      <sheetName val="Profit_&amp;_Loss"/>
      <sheetName val="Balance_01"/>
      <sheetName val="ALMOX_ÓPTICO"/>
      <sheetName val="Canbras_TVA"/>
      <sheetName val="PREV"/>
      <sheetName val="REAL"/>
      <sheetName val="Lista"/>
      <sheetName val="Sheet1"/>
      <sheetName val="Sheet2"/>
      <sheetName val="Sheet3"/>
      <sheetName val="European Margins"/>
      <sheetName val="Summary Information"/>
      <sheetName val="Input Data"/>
      <sheetName val="Exchange Rate"/>
      <sheetName val="Despesas"/>
      <sheetName val="demanda-DDR-0800-A"/>
      <sheetName val="LISTAS"/>
      <sheetName val="Conta Fluxo"/>
      <sheetName val="bal12"/>
      <sheetName val="Priority Grades"/>
      <sheetName val="TESTE"/>
      <sheetName val="AUX CONTA CONTABIL"/>
      <sheetName val="AUX CENTRO CUSTO"/>
      <sheetName val="AUX CARGOS"/>
      <sheetName val="AUX - CONTA CONTÁBIL"/>
      <sheetName val="AUX - CENTRO DE CUSTO"/>
      <sheetName val="AUX - OPERAÇÃO-EVENTO"/>
      <sheetName val="Margem"/>
      <sheetName val=""/>
      <sheetName val="Mapa_de_Custo_Jun_2003"/>
      <sheetName val="Detailed_Adjustments"/>
      <sheetName val="Versao_1b_($=R$2,13)"/>
      <sheetName val="Parâmetro"/>
      <sheetName val="Profit_&amp;_Loss1"/>
      <sheetName val="Balance_011"/>
      <sheetName val="ALMOX_ÓPTICO1"/>
      <sheetName val="Canbras_TVA1"/>
      <sheetName val="Movimentação_Imobilizado"/>
      <sheetName val="Abertura_Nov'03"/>
      <sheetName val="European_Margins"/>
      <sheetName val="PPC Gratificações 09.02"/>
      <sheetName val="Profit_&amp;_Loss2"/>
      <sheetName val="Balance_012"/>
      <sheetName val="ALMOX_ÓPTICO2"/>
      <sheetName val="Canbras_TVA2"/>
      <sheetName val="Mapa_de_Custo_Jun_20031"/>
      <sheetName val="Movimentação_Imobilizado1"/>
      <sheetName val="Detailed_Adjustments1"/>
      <sheetName val="Versao_1b_($=R$2,13)1"/>
      <sheetName val="Abertura_Nov'031"/>
      <sheetName val="European_Margins1"/>
      <sheetName val="DEZ98"/>
      <sheetName val="Insumos"/>
      <sheetName val="Guidance"/>
      <sheetName val="ICATU"/>
      <sheetName val="3.2"/>
      <sheetName val="BEP"/>
      <sheetName val="pl atual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/>
      <sheetData sheetId="56"/>
      <sheetData sheetId="57"/>
      <sheetData sheetId="58" refreshError="1"/>
      <sheetData sheetId="59"/>
      <sheetData sheetId="60"/>
      <sheetData sheetId="61"/>
      <sheetData sheetId="62"/>
      <sheetData sheetId="63"/>
      <sheetData sheetId="64"/>
      <sheetData sheetId="65"/>
      <sheetData sheetId="66" refreshError="1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</sheetDataSet>
  </externalBook>
</externalLink>
</file>

<file path=xl/externalLinks/externalLink7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ummary"/>
      <sheetName val="Operating Cash flow"/>
      <sheetName val="Balance Sheet"/>
      <sheetName val="Actual Depreciation"/>
      <sheetName val="SHELL"/>
      <sheetName val="Income"/>
      <sheetName val="Cash flow &amp; coverage ratios"/>
      <sheetName val="Finance data"/>
      <sheetName val="Project data"/>
      <sheetName val="Int &amp; Amort"/>
      <sheetName val="Debt"/>
      <sheetName val="O&amp;M"/>
      <sheetName val="CapEx"/>
      <sheetName val="Tax"/>
      <sheetName val="Depreciation"/>
      <sheetName val="Unit Pricing"/>
      <sheetName val="Heat Rate"/>
      <sheetName val="Avail. Penalty"/>
      <sheetName val="Hedge"/>
      <sheetName val="ChartData"/>
      <sheetName val="Chart1"/>
      <sheetName val="Chart2"/>
      <sheetName val="Sheet1"/>
      <sheetName val="Sensitivities"/>
      <sheetName val="Southland"/>
      <sheetName val="FORNECEDORES"/>
      <sheetName val="Tax &amp; Depreciation"/>
      <sheetName val="Índice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 refreshError="1"/>
      <sheetData sheetId="27" refreshError="1"/>
    </sheetDataSet>
  </externalBook>
</externalLink>
</file>

<file path=xl/externalLinks/externalLink7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alance Sheet"/>
      <sheetName val="Income Statement"/>
      <sheetName val="Cover"/>
      <sheetName val="Hoja8"/>
      <sheetName val="Hoja9"/>
      <sheetName val="Hoja10"/>
      <sheetName val="Hoja11"/>
      <sheetName val="Hoja12"/>
      <sheetName val="Hoja13"/>
      <sheetName val="Hoja14"/>
      <sheetName val="Hoja15"/>
      <sheetName val="Hoja16"/>
      <sheetName val="Statements"/>
      <sheetName val="Tax"/>
      <sheetName val="Major Maint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</sheetDataSet>
  </externalBook>
</externalLink>
</file>

<file path=xl/externalLinks/externalLink7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sumo"/>
      <sheetName val="resumo-ing"/>
      <sheetName val="Inputs"/>
      <sheetName val="Medições a faturar"/>
      <sheetName val="Testing"/>
      <sheetName val="Tickmarks"/>
      <sheetName val="Acct Rec Leadsheet"/>
      <sheetName val="Índices"/>
      <sheetName val="Dado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theme/theme1.xml><?xml version="1.0" encoding="utf-8"?>
<a:theme xmlns:a="http://schemas.openxmlformats.org/drawingml/2006/main" name="Tema do Offic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</a:majorFont>
      <a:minorFont>
        <a:latin typeface="Calibri" panose="020F0502020204030204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3.vml"/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46CB4"/>
  </sheetPr>
  <dimension ref="E3:Q6"/>
  <sheetViews>
    <sheetView showGridLines="0" tabSelected="1" zoomScaleNormal="100" workbookViewId="0">
      <selection activeCell="C21" sqref="C21"/>
    </sheetView>
  </sheetViews>
  <sheetFormatPr defaultColWidth="8.81640625" defaultRowHeight="14" x14ac:dyDescent="0.3"/>
  <cols>
    <col min="1" max="16384" width="8.81640625" style="1"/>
  </cols>
  <sheetData>
    <row r="3" spans="5:17" ht="16.5" customHeight="1" x14ac:dyDescent="0.3">
      <c r="E3" s="164"/>
      <c r="F3" s="164"/>
      <c r="G3" s="164"/>
      <c r="H3" s="164"/>
      <c r="I3" s="164"/>
      <c r="J3" s="164"/>
      <c r="K3" s="164"/>
      <c r="L3" s="164"/>
      <c r="M3" s="2"/>
    </row>
    <row r="5" spans="5:17" ht="16.5" customHeight="1" x14ac:dyDescent="0.3">
      <c r="P5" s="3"/>
      <c r="Q5" s="3"/>
    </row>
    <row r="6" spans="5:17" ht="16.5" customHeight="1" x14ac:dyDescent="0.3">
      <c r="P6" s="3"/>
      <c r="Q6" s="3"/>
    </row>
  </sheetData>
  <mergeCells count="1">
    <mergeCell ref="E3:L3"/>
  </mergeCells>
  <pageMargins left="0.51180555555555596" right="0.51180555555555596" top="0.78749999999999998" bottom="0.78749999999999998" header="0.511811023622047" footer="0.511811023622047"/>
  <pageSetup paperSize="9" orientation="portrait" horizontalDpi="300" verticalDpi="30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046CB4"/>
    <pageSetUpPr fitToPage="1"/>
  </sheetPr>
  <dimension ref="B2:AD80"/>
  <sheetViews>
    <sheetView showGridLines="0" zoomScale="85" zoomScaleNormal="85" workbookViewId="0">
      <pane xSplit="2" topLeftCell="X1" activePane="topRight" state="frozen"/>
      <selection pane="topRight" activeCell="AD1" sqref="AD1:AD1048576"/>
    </sheetView>
  </sheetViews>
  <sheetFormatPr defaultColWidth="9.1796875" defaultRowHeight="11.5" outlineLevelCol="1" x14ac:dyDescent="0.25"/>
  <cols>
    <col min="1" max="1" width="1.81640625" style="4" customWidth="1"/>
    <col min="2" max="2" width="40.453125" style="4" customWidth="1"/>
    <col min="3" max="5" width="12.453125" style="4" customWidth="1"/>
    <col min="6" max="7" width="12.453125" style="4" hidden="1" customWidth="1" outlineLevel="1"/>
    <col min="8" max="8" width="12.453125" style="4" customWidth="1" collapsed="1"/>
    <col min="9" max="11" width="12.453125" style="4" hidden="1" customWidth="1" outlineLevel="1"/>
    <col min="12" max="12" width="12.453125" style="4" customWidth="1" collapsed="1"/>
    <col min="13" max="13" width="13.453125" style="4" hidden="1" customWidth="1" outlineLevel="1"/>
    <col min="14" max="14" width="12.81640625" style="4" hidden="1" customWidth="1" outlineLevel="1"/>
    <col min="15" max="15" width="13.453125" style="4" hidden="1" customWidth="1" outlineLevel="1"/>
    <col min="16" max="16" width="13.453125" style="4" customWidth="1" collapsed="1"/>
    <col min="17" max="18" width="12.81640625" style="4" customWidth="1" outlineLevel="1"/>
    <col min="19" max="19" width="13.453125" style="4" customWidth="1" outlineLevel="1"/>
    <col min="20" max="23" width="13.453125" style="4" customWidth="1"/>
    <col min="24" max="30" width="10.26953125" style="4" customWidth="1"/>
    <col min="31" max="16384" width="9.1796875" style="4"/>
  </cols>
  <sheetData>
    <row r="2" spans="2:30" s="5" customFormat="1" ht="11.25" customHeight="1" x14ac:dyDescent="0.35">
      <c r="B2" s="6"/>
      <c r="C2" s="6"/>
      <c r="D2" s="6"/>
      <c r="E2" s="6"/>
      <c r="F2" s="6"/>
      <c r="G2" s="6"/>
      <c r="H2" s="6"/>
      <c r="I2" s="7"/>
      <c r="J2" s="7"/>
      <c r="K2" s="7"/>
    </row>
    <row r="3" spans="2:30" ht="11.25" customHeight="1" x14ac:dyDescent="0.25">
      <c r="B3" s="8"/>
      <c r="C3" s="9"/>
      <c r="E3" s="8"/>
      <c r="F3" s="8"/>
      <c r="G3" s="8"/>
      <c r="H3" s="8"/>
      <c r="I3" s="8"/>
      <c r="J3" s="8"/>
      <c r="K3" s="8"/>
    </row>
    <row r="4" spans="2:30" ht="11.25" customHeight="1" x14ac:dyDescent="0.25">
      <c r="B4" s="10"/>
      <c r="E4" s="8"/>
      <c r="F4" s="8"/>
      <c r="G4" s="10"/>
      <c r="H4" s="10"/>
      <c r="I4" s="10"/>
      <c r="J4" s="10"/>
      <c r="K4" s="10"/>
    </row>
    <row r="5" spans="2:30" s="11" customFormat="1" ht="11.25" customHeight="1" x14ac:dyDescent="0.35">
      <c r="B5" s="12" t="s">
        <v>0</v>
      </c>
      <c r="C5" s="13" t="s">
        <v>1</v>
      </c>
      <c r="D5" s="13" t="s">
        <v>2</v>
      </c>
      <c r="E5" s="13" t="s">
        <v>3</v>
      </c>
      <c r="F5" s="13" t="s">
        <v>4</v>
      </c>
      <c r="G5" s="13" t="s">
        <v>5</v>
      </c>
      <c r="H5" s="13" t="s">
        <v>6</v>
      </c>
      <c r="I5" s="13" t="s">
        <v>7</v>
      </c>
      <c r="J5" s="13" t="s">
        <v>8</v>
      </c>
      <c r="K5" s="13" t="s">
        <v>9</v>
      </c>
      <c r="L5" s="13" t="s">
        <v>10</v>
      </c>
      <c r="M5" s="13" t="s">
        <v>11</v>
      </c>
      <c r="N5" s="13" t="s">
        <v>12</v>
      </c>
      <c r="O5" s="13" t="s">
        <v>13</v>
      </c>
      <c r="P5" s="13" t="s">
        <v>14</v>
      </c>
      <c r="Q5" s="13" t="s">
        <v>15</v>
      </c>
      <c r="R5" s="13" t="s">
        <v>16</v>
      </c>
      <c r="S5" s="13" t="s">
        <v>17</v>
      </c>
      <c r="T5" s="13" t="s">
        <v>18</v>
      </c>
      <c r="U5" s="13" t="s">
        <v>19</v>
      </c>
      <c r="V5" s="13" t="s">
        <v>20</v>
      </c>
      <c r="W5" s="13" t="s">
        <v>21</v>
      </c>
      <c r="X5" s="13" t="s">
        <v>22</v>
      </c>
      <c r="Y5" s="13" t="s">
        <v>23</v>
      </c>
      <c r="Z5" s="13" t="s">
        <v>220</v>
      </c>
      <c r="AA5" s="13" t="s">
        <v>24</v>
      </c>
      <c r="AB5" s="13" t="s">
        <v>25</v>
      </c>
      <c r="AC5" s="13" t="s">
        <v>26</v>
      </c>
      <c r="AD5" s="13" t="s">
        <v>221</v>
      </c>
    </row>
    <row r="6" spans="2:30" ht="13.5" customHeight="1" x14ac:dyDescent="0.35">
      <c r="B6" s="14" t="s">
        <v>27</v>
      </c>
      <c r="C6" s="15"/>
      <c r="D6" s="16"/>
      <c r="E6" s="16"/>
      <c r="F6" s="16"/>
      <c r="G6" s="17"/>
      <c r="H6" s="14"/>
      <c r="I6" s="14"/>
      <c r="J6" s="14"/>
      <c r="K6" s="14"/>
      <c r="L6" s="14"/>
      <c r="M6" s="14"/>
      <c r="N6" s="14"/>
      <c r="AD6" s="18"/>
    </row>
    <row r="7" spans="2:30" ht="11.25" customHeight="1" x14ac:dyDescent="0.25">
      <c r="B7" s="19" t="s">
        <v>28</v>
      </c>
      <c r="C7" s="20">
        <v>168947</v>
      </c>
      <c r="D7" s="20">
        <v>271909</v>
      </c>
      <c r="E7" s="21">
        <v>406905</v>
      </c>
      <c r="F7" s="21">
        <v>944126</v>
      </c>
      <c r="G7" s="22">
        <v>811985</v>
      </c>
      <c r="H7" s="22">
        <v>2112385</v>
      </c>
      <c r="I7" s="22">
        <v>1796587.11858</v>
      </c>
      <c r="J7" s="22">
        <v>1687023</v>
      </c>
      <c r="K7" s="22">
        <v>959079</v>
      </c>
      <c r="L7" s="22">
        <v>877255</v>
      </c>
      <c r="M7" s="22">
        <v>618570</v>
      </c>
      <c r="N7" s="22">
        <v>889893</v>
      </c>
      <c r="O7" s="22">
        <v>694792</v>
      </c>
      <c r="P7" s="22">
        <v>1795647</v>
      </c>
      <c r="Q7" s="22">
        <v>1671461</v>
      </c>
      <c r="R7" s="22">
        <v>1355789</v>
      </c>
      <c r="S7" s="22">
        <v>1116813</v>
      </c>
      <c r="T7" s="22">
        <v>1289138</v>
      </c>
      <c r="U7" s="22">
        <v>1341031</v>
      </c>
      <c r="V7" s="22">
        <v>1240114</v>
      </c>
      <c r="W7" s="22">
        <v>698687</v>
      </c>
      <c r="X7" s="22">
        <v>1664167</v>
      </c>
      <c r="Y7" s="22">
        <v>1520551</v>
      </c>
      <c r="Z7" s="22">
        <v>1027777</v>
      </c>
      <c r="AA7" s="22">
        <v>1182893</v>
      </c>
      <c r="AB7" s="22">
        <v>1801712</v>
      </c>
      <c r="AC7" s="23">
        <v>1984238</v>
      </c>
      <c r="AD7" s="23">
        <v>1631590</v>
      </c>
    </row>
    <row r="8" spans="2:30" ht="11.25" customHeight="1" x14ac:dyDescent="0.25">
      <c r="B8" s="19" t="s">
        <v>29</v>
      </c>
      <c r="C8" s="20">
        <v>604741</v>
      </c>
      <c r="D8" s="24">
        <v>807404</v>
      </c>
      <c r="E8" s="21">
        <v>804165</v>
      </c>
      <c r="F8" s="21">
        <v>964031</v>
      </c>
      <c r="G8" s="22">
        <v>995203.22796018003</v>
      </c>
      <c r="H8" s="22">
        <v>1305457.6274900699</v>
      </c>
      <c r="I8" s="22">
        <v>1277833.93346995</v>
      </c>
      <c r="J8" s="22">
        <v>1462541.5939301001</v>
      </c>
      <c r="K8" s="22">
        <v>1544314</v>
      </c>
      <c r="L8" s="22">
        <v>1816264</v>
      </c>
      <c r="M8" s="22">
        <v>1872825</v>
      </c>
      <c r="N8" s="22">
        <v>2080076.4490400001</v>
      </c>
      <c r="O8" s="22">
        <v>2377348.2562899999</v>
      </c>
      <c r="P8" s="22">
        <v>2548256.3112400002</v>
      </c>
      <c r="Q8" s="22">
        <v>2385043.3010300002</v>
      </c>
      <c r="R8" s="22">
        <v>2582667</v>
      </c>
      <c r="S8" s="22">
        <v>2868599</v>
      </c>
      <c r="T8" s="22">
        <v>3457627.9832199998</v>
      </c>
      <c r="U8" s="22">
        <v>3085517</v>
      </c>
      <c r="V8" s="22">
        <v>3181456.7019699998</v>
      </c>
      <c r="W8" s="22">
        <v>3509695</v>
      </c>
      <c r="X8" s="22">
        <v>3399130</v>
      </c>
      <c r="Y8" s="22">
        <v>3650849</v>
      </c>
      <c r="Z8" s="22">
        <v>3621480</v>
      </c>
      <c r="AA8" s="22">
        <v>3964078</v>
      </c>
      <c r="AB8" s="22">
        <v>4080890</v>
      </c>
      <c r="AC8" s="23">
        <v>4013107</v>
      </c>
      <c r="AD8" s="23">
        <v>3959317</v>
      </c>
    </row>
    <row r="9" spans="2:30" ht="11.25" customHeight="1" x14ac:dyDescent="0.25">
      <c r="B9" s="19" t="s">
        <v>30</v>
      </c>
      <c r="C9" s="20">
        <v>1139878</v>
      </c>
      <c r="D9" s="20">
        <v>1422919</v>
      </c>
      <c r="E9" s="21">
        <v>1518243</v>
      </c>
      <c r="F9" s="21">
        <v>1587934</v>
      </c>
      <c r="G9" s="22">
        <v>2092272.6658699899</v>
      </c>
      <c r="H9" s="22">
        <v>2617533</v>
      </c>
      <c r="I9" s="22">
        <v>2637474.4389200499</v>
      </c>
      <c r="J9" s="22">
        <v>2826493.0335399001</v>
      </c>
      <c r="K9" s="22">
        <v>3492306</v>
      </c>
      <c r="L9" s="22">
        <v>3498630</v>
      </c>
      <c r="M9" s="22">
        <v>3803451</v>
      </c>
      <c r="N9" s="22">
        <v>3994994</v>
      </c>
      <c r="O9" s="22">
        <v>4666193</v>
      </c>
      <c r="P9" s="22">
        <v>3985375</v>
      </c>
      <c r="Q9" s="22">
        <v>4436302</v>
      </c>
      <c r="R9" s="22">
        <v>4693948</v>
      </c>
      <c r="S9" s="22">
        <v>4939475</v>
      </c>
      <c r="T9" s="22">
        <v>5087655</v>
      </c>
      <c r="U9" s="22">
        <v>4957342</v>
      </c>
      <c r="V9" s="22">
        <v>5294057</v>
      </c>
      <c r="W9" s="22">
        <v>5963407</v>
      </c>
      <c r="X9" s="22">
        <v>4939518</v>
      </c>
      <c r="Y9" s="22">
        <v>5242901</v>
      </c>
      <c r="Z9" s="22">
        <v>5020008</v>
      </c>
      <c r="AA9" s="22">
        <v>5730287</v>
      </c>
      <c r="AB9" s="22">
        <v>5170062</v>
      </c>
      <c r="AC9" s="23">
        <v>5221233</v>
      </c>
      <c r="AD9" s="23">
        <v>5736020</v>
      </c>
    </row>
    <row r="10" spans="2:30" ht="11.25" customHeight="1" x14ac:dyDescent="0.25">
      <c r="B10" s="25" t="s">
        <v>31</v>
      </c>
      <c r="C10" s="20">
        <v>19658</v>
      </c>
      <c r="D10" s="20">
        <v>38239</v>
      </c>
      <c r="E10" s="21">
        <v>55392</v>
      </c>
      <c r="F10" s="21">
        <v>26293</v>
      </c>
      <c r="G10" s="22">
        <v>89935.836309999999</v>
      </c>
      <c r="H10" s="22">
        <v>21882</v>
      </c>
      <c r="I10" s="22">
        <v>96079.427389999997</v>
      </c>
      <c r="J10" s="22">
        <v>87231.102400000003</v>
      </c>
      <c r="K10" s="22">
        <v>92043</v>
      </c>
      <c r="L10" s="22">
        <v>67338</v>
      </c>
      <c r="M10" s="22">
        <v>105261</v>
      </c>
      <c r="N10" s="22">
        <v>88476</v>
      </c>
      <c r="O10" s="22">
        <v>106728</v>
      </c>
      <c r="P10" s="22">
        <v>379672</v>
      </c>
      <c r="Q10" s="22">
        <v>388410</v>
      </c>
      <c r="R10" s="22">
        <v>326169</v>
      </c>
      <c r="S10" s="22">
        <v>249090</v>
      </c>
      <c r="T10" s="22">
        <v>419631</v>
      </c>
      <c r="U10" s="22">
        <v>459811</v>
      </c>
      <c r="V10" s="22">
        <v>527238</v>
      </c>
      <c r="W10" s="22">
        <v>527556</v>
      </c>
      <c r="X10" s="22">
        <v>605142</v>
      </c>
      <c r="Y10" s="22">
        <v>684671</v>
      </c>
      <c r="Z10" s="22">
        <v>683545</v>
      </c>
      <c r="AA10" s="22">
        <v>1122231</v>
      </c>
      <c r="AB10" s="22">
        <v>1312606</v>
      </c>
      <c r="AC10" s="23">
        <v>1307822</v>
      </c>
      <c r="AD10" s="23">
        <v>1294163</v>
      </c>
    </row>
    <row r="11" spans="2:30" ht="11.25" customHeight="1" x14ac:dyDescent="0.25">
      <c r="B11" s="25" t="s">
        <v>32</v>
      </c>
      <c r="C11" s="20">
        <v>5863</v>
      </c>
      <c r="D11" s="20">
        <v>15290</v>
      </c>
      <c r="E11" s="20">
        <v>11772</v>
      </c>
      <c r="F11" s="26">
        <v>11679</v>
      </c>
      <c r="G11" s="22">
        <v>8636.8904199999997</v>
      </c>
      <c r="H11" s="22">
        <v>8757.6048599999995</v>
      </c>
      <c r="I11" s="22">
        <v>12175.46278</v>
      </c>
      <c r="J11" s="22">
        <v>46294</v>
      </c>
      <c r="K11" s="22">
        <v>118729</v>
      </c>
      <c r="L11" s="22">
        <v>12670</v>
      </c>
      <c r="M11" s="22">
        <v>29611</v>
      </c>
      <c r="N11" s="22">
        <v>30402</v>
      </c>
      <c r="O11" s="22">
        <v>41710</v>
      </c>
      <c r="P11" s="22">
        <v>91317</v>
      </c>
      <c r="Q11" s="22">
        <v>140407</v>
      </c>
      <c r="R11" s="22">
        <v>118904</v>
      </c>
      <c r="S11" s="22">
        <v>132658</v>
      </c>
      <c r="T11" s="22">
        <v>116483</v>
      </c>
      <c r="U11" s="22">
        <v>160371</v>
      </c>
      <c r="V11" s="22">
        <v>186466</v>
      </c>
      <c r="W11" s="22">
        <v>233914</v>
      </c>
      <c r="X11" s="22">
        <v>253517</v>
      </c>
      <c r="Y11" s="22">
        <v>312504</v>
      </c>
      <c r="Z11" s="22">
        <v>363516</v>
      </c>
      <c r="AA11" s="22">
        <v>388556</v>
      </c>
      <c r="AB11" s="22">
        <v>388275</v>
      </c>
      <c r="AC11" s="23">
        <v>426112</v>
      </c>
      <c r="AD11" s="23">
        <v>454790</v>
      </c>
    </row>
    <row r="12" spans="2:30" ht="11.25" customHeight="1" x14ac:dyDescent="0.25">
      <c r="B12" s="27" t="s">
        <v>33</v>
      </c>
      <c r="C12" s="28">
        <f>SUM(C7:C11)</f>
        <v>1939087</v>
      </c>
      <c r="D12" s="28">
        <f>SUM(D7:D11)</f>
        <v>2555761</v>
      </c>
      <c r="E12" s="28">
        <v>2796477</v>
      </c>
      <c r="F12" s="28">
        <v>3534063</v>
      </c>
      <c r="G12" s="28">
        <f t="shared" ref="G12:AD12" si="0">SUM(G7:G11)</f>
        <v>3998033.6205601702</v>
      </c>
      <c r="H12" s="28">
        <f t="shared" si="0"/>
        <v>6066015.23235007</v>
      </c>
      <c r="I12" s="28">
        <f t="shared" si="0"/>
        <v>5820150.3811399993</v>
      </c>
      <c r="J12" s="28">
        <f t="shared" si="0"/>
        <v>6109582.7298699999</v>
      </c>
      <c r="K12" s="28">
        <f t="shared" si="0"/>
        <v>6206471</v>
      </c>
      <c r="L12" s="28">
        <f t="shared" si="0"/>
        <v>6272157</v>
      </c>
      <c r="M12" s="28">
        <f t="shared" si="0"/>
        <v>6429718</v>
      </c>
      <c r="N12" s="28">
        <f t="shared" si="0"/>
        <v>7083841.4490400003</v>
      </c>
      <c r="O12" s="28">
        <f t="shared" si="0"/>
        <v>7886771.2562899999</v>
      </c>
      <c r="P12" s="28">
        <f t="shared" si="0"/>
        <v>8800267.3112400007</v>
      </c>
      <c r="Q12" s="28">
        <f t="shared" si="0"/>
        <v>9021623.3010300007</v>
      </c>
      <c r="R12" s="28">
        <f t="shared" si="0"/>
        <v>9077477</v>
      </c>
      <c r="S12" s="28">
        <f t="shared" si="0"/>
        <v>9306635</v>
      </c>
      <c r="T12" s="28">
        <f t="shared" si="0"/>
        <v>10370534.98322</v>
      </c>
      <c r="U12" s="28">
        <f t="shared" si="0"/>
        <v>10004072</v>
      </c>
      <c r="V12" s="28">
        <f t="shared" si="0"/>
        <v>10429331.70197</v>
      </c>
      <c r="W12" s="28">
        <f t="shared" si="0"/>
        <v>10933259</v>
      </c>
      <c r="X12" s="28">
        <f t="shared" si="0"/>
        <v>10861474</v>
      </c>
      <c r="Y12" s="28">
        <f t="shared" si="0"/>
        <v>11411476</v>
      </c>
      <c r="Z12" s="28">
        <f t="shared" si="0"/>
        <v>10716326</v>
      </c>
      <c r="AA12" s="28">
        <f t="shared" si="0"/>
        <v>12388045</v>
      </c>
      <c r="AB12" s="28">
        <f t="shared" si="0"/>
        <v>12753545</v>
      </c>
      <c r="AC12" s="28">
        <f t="shared" si="0"/>
        <v>12952512</v>
      </c>
      <c r="AD12" s="29">
        <f t="shared" si="0"/>
        <v>13075880</v>
      </c>
    </row>
    <row r="13" spans="2:30" ht="13.5" customHeight="1" x14ac:dyDescent="0.35">
      <c r="B13" s="30"/>
      <c r="C13" s="20"/>
      <c r="D13" s="15"/>
      <c r="E13" s="16"/>
      <c r="F13" s="16"/>
      <c r="G13" s="16"/>
      <c r="H13" s="30"/>
      <c r="I13" s="30"/>
      <c r="J13" s="30"/>
      <c r="K13" s="30"/>
      <c r="L13" s="30"/>
      <c r="M13" s="30"/>
      <c r="N13" s="30"/>
      <c r="AD13" s="18"/>
    </row>
    <row r="14" spans="2:30" ht="13.5" customHeight="1" x14ac:dyDescent="0.35">
      <c r="B14" s="31" t="s">
        <v>34</v>
      </c>
      <c r="C14" s="20"/>
      <c r="D14" s="32"/>
      <c r="E14" s="32"/>
      <c r="F14" s="32"/>
      <c r="G14" s="33"/>
      <c r="H14" s="31"/>
      <c r="I14" s="31"/>
      <c r="J14" s="31"/>
      <c r="K14" s="31"/>
      <c r="L14" s="31"/>
      <c r="M14" s="31"/>
      <c r="N14" s="31"/>
      <c r="AD14" s="18"/>
    </row>
    <row r="15" spans="2:30" ht="11.25" customHeight="1" x14ac:dyDescent="0.25">
      <c r="B15" s="19" t="s">
        <v>35</v>
      </c>
      <c r="C15" s="15">
        <v>20820</v>
      </c>
      <c r="D15" s="20">
        <v>21183</v>
      </c>
      <c r="E15" s="21">
        <v>14608</v>
      </c>
      <c r="F15" s="21">
        <v>14603</v>
      </c>
      <c r="G15" s="22">
        <v>4931.0724099999998</v>
      </c>
      <c r="H15" s="22">
        <v>14965.107249999999</v>
      </c>
      <c r="I15" s="22">
        <v>1359.61967</v>
      </c>
      <c r="J15" s="22">
        <v>1357.1942799999999</v>
      </c>
      <c r="K15" s="22">
        <v>1338</v>
      </c>
      <c r="L15" s="22">
        <v>3071</v>
      </c>
      <c r="M15" s="22">
        <v>2370</v>
      </c>
      <c r="N15" s="22">
        <v>1287</v>
      </c>
      <c r="O15" s="22">
        <v>1815</v>
      </c>
      <c r="P15" s="22">
        <v>1508</v>
      </c>
      <c r="Q15" s="22">
        <v>1204</v>
      </c>
      <c r="R15" s="22">
        <v>1681</v>
      </c>
      <c r="S15" s="22">
        <v>824</v>
      </c>
      <c r="T15" s="22">
        <v>882</v>
      </c>
      <c r="U15" s="22">
        <v>264</v>
      </c>
      <c r="V15" s="22">
        <v>331</v>
      </c>
      <c r="W15" s="22">
        <v>112</v>
      </c>
      <c r="X15" s="22">
        <v>46</v>
      </c>
      <c r="Y15" s="22">
        <v>46</v>
      </c>
      <c r="Z15" s="22">
        <v>46</v>
      </c>
      <c r="AA15" s="22">
        <v>46</v>
      </c>
      <c r="AB15" s="22" t="s">
        <v>38</v>
      </c>
      <c r="AC15" s="23">
        <v>0</v>
      </c>
      <c r="AD15" s="23">
        <v>0</v>
      </c>
    </row>
    <row r="16" spans="2:30" ht="11.25" customHeight="1" x14ac:dyDescent="0.25">
      <c r="B16" s="19" t="s">
        <v>36</v>
      </c>
      <c r="C16" s="34">
        <v>5516</v>
      </c>
      <c r="D16" s="20">
        <v>68495</v>
      </c>
      <c r="E16" s="21">
        <v>70740</v>
      </c>
      <c r="F16" s="21">
        <v>48406</v>
      </c>
      <c r="G16" s="22">
        <v>46416.913110000001</v>
      </c>
      <c r="H16" s="22">
        <v>22165.794620000001</v>
      </c>
      <c r="I16" s="22">
        <v>8402.2568300000003</v>
      </c>
      <c r="J16" s="22">
        <v>19673.12111</v>
      </c>
      <c r="K16" s="22">
        <v>6767</v>
      </c>
      <c r="L16" s="22">
        <v>7321</v>
      </c>
      <c r="M16" s="22">
        <v>7285</v>
      </c>
      <c r="N16" s="22">
        <v>8607</v>
      </c>
      <c r="O16" s="22">
        <v>5824.6817099999998</v>
      </c>
      <c r="P16" s="22">
        <v>7237.6335100000097</v>
      </c>
      <c r="Q16" s="22">
        <v>6438.9208600000102</v>
      </c>
      <c r="R16" s="22">
        <v>6568</v>
      </c>
      <c r="S16" s="22">
        <v>5616</v>
      </c>
      <c r="T16" s="22">
        <v>103.81072000006699</v>
      </c>
      <c r="U16" s="22">
        <v>47</v>
      </c>
      <c r="V16" s="22">
        <v>18</v>
      </c>
      <c r="W16" s="22">
        <v>32</v>
      </c>
      <c r="X16" s="22">
        <v>114</v>
      </c>
      <c r="Y16" s="22">
        <v>47</v>
      </c>
      <c r="Z16" s="22">
        <v>71.105980000109398</v>
      </c>
      <c r="AA16" s="22">
        <v>95</v>
      </c>
      <c r="AB16" s="22">
        <v>39</v>
      </c>
      <c r="AC16" s="23">
        <v>30</v>
      </c>
      <c r="AD16" s="23">
        <v>0</v>
      </c>
    </row>
    <row r="17" spans="2:30" ht="11.25" customHeight="1" x14ac:dyDescent="0.25">
      <c r="B17" s="19" t="s">
        <v>31</v>
      </c>
      <c r="C17" s="32">
        <v>23261</v>
      </c>
      <c r="D17" s="20">
        <v>29751</v>
      </c>
      <c r="E17" s="21">
        <v>29529</v>
      </c>
      <c r="F17" s="21">
        <v>89579</v>
      </c>
      <c r="G17" s="22">
        <v>39974.063150000002</v>
      </c>
      <c r="H17" s="22">
        <v>140240</v>
      </c>
      <c r="I17" s="22">
        <v>78592.84951</v>
      </c>
      <c r="J17" s="22">
        <v>95340.87715</v>
      </c>
      <c r="K17" s="22">
        <v>112499</v>
      </c>
      <c r="L17" s="22">
        <v>135289</v>
      </c>
      <c r="M17" s="22">
        <v>117179</v>
      </c>
      <c r="N17" s="22">
        <v>139337</v>
      </c>
      <c r="O17" s="22">
        <v>155282</v>
      </c>
      <c r="P17" s="22">
        <v>165856</v>
      </c>
      <c r="Q17" s="22">
        <v>177915</v>
      </c>
      <c r="R17" s="22">
        <v>300858</v>
      </c>
      <c r="S17" s="22">
        <v>320271</v>
      </c>
      <c r="T17" s="22">
        <v>239491</v>
      </c>
      <c r="U17" s="22">
        <v>245638</v>
      </c>
      <c r="V17" s="22">
        <v>262028</v>
      </c>
      <c r="W17" s="22">
        <v>278177</v>
      </c>
      <c r="X17" s="22">
        <v>227784</v>
      </c>
      <c r="Y17" s="22">
        <v>244789</v>
      </c>
      <c r="Z17" s="22">
        <v>486035</v>
      </c>
      <c r="AA17" s="22">
        <v>600278</v>
      </c>
      <c r="AB17" s="22">
        <v>548224</v>
      </c>
      <c r="AC17" s="23">
        <v>577770</v>
      </c>
      <c r="AD17" s="23">
        <v>674844</v>
      </c>
    </row>
    <row r="18" spans="2:30" ht="11.25" customHeight="1" x14ac:dyDescent="0.25">
      <c r="B18" s="19" t="s">
        <v>37</v>
      </c>
      <c r="C18" s="32">
        <v>7259</v>
      </c>
      <c r="D18" s="20">
        <v>8946</v>
      </c>
      <c r="E18" s="21" t="s">
        <v>38</v>
      </c>
      <c r="F18" s="21" t="s">
        <v>38</v>
      </c>
      <c r="G18" s="22" t="s">
        <v>38</v>
      </c>
      <c r="H18" s="22" t="s">
        <v>38</v>
      </c>
      <c r="I18" s="35" t="s">
        <v>38</v>
      </c>
      <c r="J18" s="35" t="s">
        <v>38</v>
      </c>
      <c r="K18" s="35" t="s">
        <v>38</v>
      </c>
      <c r="L18" s="35" t="s">
        <v>38</v>
      </c>
      <c r="M18" s="35" t="s">
        <v>38</v>
      </c>
      <c r="N18" s="35" t="s">
        <v>38</v>
      </c>
      <c r="O18" s="35" t="s">
        <v>38</v>
      </c>
      <c r="P18" s="35" t="s">
        <v>38</v>
      </c>
      <c r="Q18" s="35" t="s">
        <v>38</v>
      </c>
      <c r="R18" s="35" t="s">
        <v>38</v>
      </c>
      <c r="S18" s="35" t="s">
        <v>38</v>
      </c>
      <c r="T18" s="35" t="s">
        <v>38</v>
      </c>
      <c r="U18" s="22">
        <v>42100</v>
      </c>
      <c r="V18" s="22">
        <v>139576</v>
      </c>
      <c r="W18" s="22">
        <v>203290</v>
      </c>
      <c r="X18" s="22">
        <v>503543</v>
      </c>
      <c r="Y18" s="22">
        <v>599643</v>
      </c>
      <c r="Z18" s="22">
        <v>306893</v>
      </c>
      <c r="AA18" s="22">
        <v>802623</v>
      </c>
      <c r="AB18" s="22">
        <v>866468</v>
      </c>
      <c r="AC18" s="23">
        <v>908878</v>
      </c>
      <c r="AD18" s="23">
        <v>899443</v>
      </c>
    </row>
    <row r="19" spans="2:30" ht="11.25" customHeight="1" x14ac:dyDescent="0.25">
      <c r="B19" s="19" t="s">
        <v>39</v>
      </c>
      <c r="C19" s="20">
        <v>13764</v>
      </c>
      <c r="D19" s="20">
        <v>8168</v>
      </c>
      <c r="E19" s="21">
        <v>904</v>
      </c>
      <c r="F19" s="21">
        <v>479</v>
      </c>
      <c r="G19" s="22">
        <v>912.77113999999995</v>
      </c>
      <c r="H19" s="22">
        <v>1618.6523099999999</v>
      </c>
      <c r="I19" s="22">
        <v>1528.27243</v>
      </c>
      <c r="J19" s="22">
        <v>1012.13588</v>
      </c>
      <c r="K19" s="22">
        <v>21663</v>
      </c>
      <c r="L19" s="22">
        <v>28868</v>
      </c>
      <c r="M19" s="22">
        <v>28421</v>
      </c>
      <c r="N19" s="22">
        <v>33049</v>
      </c>
      <c r="O19" s="22">
        <v>39870</v>
      </c>
      <c r="P19" s="22">
        <v>42746</v>
      </c>
      <c r="Q19" s="22">
        <v>48895</v>
      </c>
      <c r="R19" s="22">
        <v>99377</v>
      </c>
      <c r="S19" s="22">
        <v>87216</v>
      </c>
      <c r="T19" s="22">
        <v>84444</v>
      </c>
      <c r="U19" s="22">
        <v>95970</v>
      </c>
      <c r="V19" s="22">
        <v>102885</v>
      </c>
      <c r="W19" s="22">
        <v>106667</v>
      </c>
      <c r="X19" s="22">
        <v>81824</v>
      </c>
      <c r="Y19" s="22">
        <v>65887</v>
      </c>
      <c r="Z19" s="22">
        <v>201382</v>
      </c>
      <c r="AA19" s="22">
        <v>65589</v>
      </c>
      <c r="AB19" s="22">
        <v>110796</v>
      </c>
      <c r="AC19" s="23">
        <v>142466</v>
      </c>
      <c r="AD19" s="23">
        <v>161601</v>
      </c>
    </row>
    <row r="20" spans="2:30" ht="11.25" customHeight="1" x14ac:dyDescent="0.25">
      <c r="B20" s="19" t="s">
        <v>40</v>
      </c>
      <c r="C20" s="20">
        <v>4011</v>
      </c>
      <c r="D20" s="20">
        <v>9993</v>
      </c>
      <c r="E20" s="21">
        <v>11912</v>
      </c>
      <c r="F20" s="21">
        <v>13300</v>
      </c>
      <c r="G20" s="22">
        <v>14947.11319</v>
      </c>
      <c r="H20" s="22">
        <v>14757.344870000001</v>
      </c>
      <c r="I20" s="22">
        <v>15148.746230000001</v>
      </c>
      <c r="J20" s="22">
        <v>15320.57028</v>
      </c>
      <c r="K20" s="22">
        <v>15900</v>
      </c>
      <c r="L20" s="22">
        <v>16340</v>
      </c>
      <c r="M20" s="22">
        <v>16480</v>
      </c>
      <c r="N20" s="22">
        <v>17840</v>
      </c>
      <c r="O20" s="22">
        <v>19502</v>
      </c>
      <c r="P20" s="22">
        <v>20808</v>
      </c>
      <c r="Q20" s="22">
        <v>22319</v>
      </c>
      <c r="R20" s="22">
        <v>24494</v>
      </c>
      <c r="S20" s="22">
        <v>26300</v>
      </c>
      <c r="T20" s="22">
        <v>27436</v>
      </c>
      <c r="U20" s="22">
        <v>30604</v>
      </c>
      <c r="V20" s="22">
        <v>28768</v>
      </c>
      <c r="W20" s="22">
        <v>29568</v>
      </c>
      <c r="X20" s="22">
        <v>30637</v>
      </c>
      <c r="Y20" s="22">
        <v>29720</v>
      </c>
      <c r="Z20" s="22">
        <v>24282</v>
      </c>
      <c r="AA20" s="22">
        <v>25800</v>
      </c>
      <c r="AB20" s="22">
        <v>19357</v>
      </c>
      <c r="AC20" s="23">
        <v>18802</v>
      </c>
      <c r="AD20" s="23">
        <v>18219</v>
      </c>
    </row>
    <row r="21" spans="2:30" ht="11.25" customHeight="1" x14ac:dyDescent="0.25">
      <c r="B21" s="19" t="s">
        <v>41</v>
      </c>
      <c r="C21" s="26">
        <v>0</v>
      </c>
      <c r="D21" s="26">
        <v>0</v>
      </c>
      <c r="E21" s="21">
        <v>408048</v>
      </c>
      <c r="F21" s="21">
        <v>464426</v>
      </c>
      <c r="G21" s="22">
        <v>539476.82051999995</v>
      </c>
      <c r="H21" s="22">
        <v>597051.35881999996</v>
      </c>
      <c r="I21" s="22">
        <v>662079.67344000004</v>
      </c>
      <c r="J21" s="22">
        <v>703265.99247000006</v>
      </c>
      <c r="K21" s="22">
        <v>830842</v>
      </c>
      <c r="L21" s="22">
        <v>907504</v>
      </c>
      <c r="M21" s="22">
        <v>998229</v>
      </c>
      <c r="N21" s="22">
        <v>1194760</v>
      </c>
      <c r="O21" s="22">
        <v>1257424</v>
      </c>
      <c r="P21" s="22">
        <v>1260815</v>
      </c>
      <c r="Q21" s="22">
        <v>1330053</v>
      </c>
      <c r="R21" s="22">
        <v>1564699</v>
      </c>
      <c r="S21" s="22">
        <v>1774395</v>
      </c>
      <c r="T21" s="22">
        <v>1850811</v>
      </c>
      <c r="U21" s="22">
        <v>2021405</v>
      </c>
      <c r="V21" s="22">
        <v>1866203</v>
      </c>
      <c r="W21" s="22">
        <v>1884077</v>
      </c>
      <c r="X21" s="22">
        <v>2036014</v>
      </c>
      <c r="Y21" s="22">
        <v>2339617</v>
      </c>
      <c r="Z21" s="22">
        <v>2641269</v>
      </c>
      <c r="AA21" s="22">
        <v>3539580</v>
      </c>
      <c r="AB21" s="22">
        <v>3654264</v>
      </c>
      <c r="AC21" s="23">
        <v>3696106</v>
      </c>
      <c r="AD21" s="23">
        <v>3867883</v>
      </c>
    </row>
    <row r="22" spans="2:30" ht="11.25" customHeight="1" x14ac:dyDescent="0.25">
      <c r="B22" s="19" t="s">
        <v>42</v>
      </c>
      <c r="C22" s="26">
        <v>0</v>
      </c>
      <c r="D22" s="26">
        <v>0</v>
      </c>
      <c r="E22" s="21">
        <v>0</v>
      </c>
      <c r="F22" s="21">
        <v>0</v>
      </c>
      <c r="G22" s="21">
        <v>0</v>
      </c>
      <c r="H22" s="21">
        <v>0</v>
      </c>
      <c r="I22" s="21">
        <v>0</v>
      </c>
      <c r="J22" s="21">
        <v>0</v>
      </c>
      <c r="K22" s="21">
        <v>0</v>
      </c>
      <c r="L22" s="21">
        <v>0</v>
      </c>
      <c r="M22" s="21">
        <v>0</v>
      </c>
      <c r="N22" s="21">
        <v>0</v>
      </c>
      <c r="O22" s="21">
        <v>0</v>
      </c>
      <c r="P22" s="21">
        <v>0</v>
      </c>
      <c r="Q22" s="21">
        <v>0</v>
      </c>
      <c r="R22" s="21">
        <v>0</v>
      </c>
      <c r="S22" s="21">
        <v>0</v>
      </c>
      <c r="T22" s="22">
        <v>19238</v>
      </c>
      <c r="U22" s="22">
        <v>43168</v>
      </c>
      <c r="V22" s="22">
        <v>43164</v>
      </c>
      <c r="W22" s="22">
        <v>43144</v>
      </c>
      <c r="X22" s="22">
        <v>43144</v>
      </c>
      <c r="Y22" s="22">
        <v>55844</v>
      </c>
      <c r="Z22" s="22">
        <v>428234</v>
      </c>
      <c r="AA22" s="22">
        <v>55844</v>
      </c>
      <c r="AB22" s="22" t="s">
        <v>38</v>
      </c>
      <c r="AC22" s="23">
        <v>0</v>
      </c>
      <c r="AD22" s="23">
        <v>0</v>
      </c>
    </row>
    <row r="23" spans="2:30" ht="11.25" customHeight="1" x14ac:dyDescent="0.25">
      <c r="B23" s="19" t="s">
        <v>43</v>
      </c>
      <c r="C23" s="21">
        <v>450</v>
      </c>
      <c r="D23" s="21">
        <v>450</v>
      </c>
      <c r="E23" s="21">
        <v>450</v>
      </c>
      <c r="F23" s="21">
        <v>450</v>
      </c>
      <c r="G23" s="22">
        <v>450</v>
      </c>
      <c r="H23" s="22">
        <v>450</v>
      </c>
      <c r="I23" s="21">
        <v>3239.9999899999998</v>
      </c>
      <c r="J23" s="21">
        <v>3189.9999800000001</v>
      </c>
      <c r="K23" s="21">
        <v>2606</v>
      </c>
      <c r="L23" s="21">
        <v>2556</v>
      </c>
      <c r="M23" s="21">
        <v>2506</v>
      </c>
      <c r="N23" s="21">
        <v>2456</v>
      </c>
      <c r="O23" s="21">
        <v>2406</v>
      </c>
      <c r="P23" s="21">
        <v>4515</v>
      </c>
      <c r="Q23" s="21">
        <v>11951</v>
      </c>
      <c r="R23" s="21">
        <v>26200</v>
      </c>
      <c r="S23" s="21">
        <v>30907</v>
      </c>
      <c r="T23" s="21">
        <v>33840</v>
      </c>
      <c r="U23" s="22">
        <v>39202</v>
      </c>
      <c r="V23" s="22">
        <v>43174</v>
      </c>
      <c r="W23" s="22">
        <v>46893</v>
      </c>
      <c r="X23" s="22">
        <v>61160</v>
      </c>
      <c r="Y23" s="22">
        <v>63831</v>
      </c>
      <c r="Z23" s="22">
        <v>69687</v>
      </c>
      <c r="AA23" s="22">
        <v>729491</v>
      </c>
      <c r="AB23" s="22">
        <v>651724</v>
      </c>
      <c r="AC23" s="23">
        <v>663084</v>
      </c>
      <c r="AD23" s="23">
        <v>748934</v>
      </c>
    </row>
    <row r="24" spans="2:30" ht="11.25" customHeight="1" x14ac:dyDescent="0.25">
      <c r="B24" s="19" t="s">
        <v>44</v>
      </c>
      <c r="C24" s="26">
        <v>663594</v>
      </c>
      <c r="D24" s="26">
        <v>732681</v>
      </c>
      <c r="E24" s="21">
        <v>860773</v>
      </c>
      <c r="F24" s="21">
        <v>965038</v>
      </c>
      <c r="G24" s="22">
        <v>1115377.81244</v>
      </c>
      <c r="H24" s="22">
        <v>1341446.8754799999</v>
      </c>
      <c r="I24" s="24">
        <v>1591003.531</v>
      </c>
      <c r="J24" s="24">
        <v>1809858.6617099999</v>
      </c>
      <c r="K24" s="24">
        <v>2007877</v>
      </c>
      <c r="L24" s="24">
        <v>2581885</v>
      </c>
      <c r="M24" s="24">
        <v>2857882</v>
      </c>
      <c r="N24" s="24">
        <v>2953797</v>
      </c>
      <c r="O24" s="24">
        <v>3018884</v>
      </c>
      <c r="P24" s="24">
        <v>2960185</v>
      </c>
      <c r="Q24" s="24">
        <v>3105771</v>
      </c>
      <c r="R24" s="24">
        <v>3276785</v>
      </c>
      <c r="S24" s="24">
        <v>3504174</v>
      </c>
      <c r="T24" s="24">
        <v>3730515</v>
      </c>
      <c r="U24" s="22">
        <v>3996864</v>
      </c>
      <c r="V24" s="22">
        <v>4215529</v>
      </c>
      <c r="W24" s="22">
        <v>4375436</v>
      </c>
      <c r="X24" s="22">
        <v>4382427</v>
      </c>
      <c r="Y24" s="22">
        <v>4531517</v>
      </c>
      <c r="Z24" s="22">
        <v>4792495</v>
      </c>
      <c r="AA24" s="22">
        <v>5488702</v>
      </c>
      <c r="AB24" s="22">
        <v>5747597</v>
      </c>
      <c r="AC24" s="23">
        <v>5777757</v>
      </c>
      <c r="AD24" s="23">
        <v>5706318</v>
      </c>
    </row>
    <row r="25" spans="2:30" ht="11.25" customHeight="1" x14ac:dyDescent="0.25">
      <c r="B25" s="27" t="s">
        <v>45</v>
      </c>
      <c r="C25" s="28">
        <f t="shared" ref="C25:AD25" si="1">SUM(C15:C24)</f>
        <v>738675</v>
      </c>
      <c r="D25" s="28">
        <f t="shared" si="1"/>
        <v>879667</v>
      </c>
      <c r="E25" s="28">
        <f t="shared" si="1"/>
        <v>1396964</v>
      </c>
      <c r="F25" s="28">
        <f t="shared" si="1"/>
        <v>1596281</v>
      </c>
      <c r="G25" s="28">
        <f t="shared" si="1"/>
        <v>1762486.5659599998</v>
      </c>
      <c r="H25" s="28">
        <f t="shared" si="1"/>
        <v>2132695.1333499998</v>
      </c>
      <c r="I25" s="28">
        <f t="shared" si="1"/>
        <v>2361354.9490999999</v>
      </c>
      <c r="J25" s="28">
        <f t="shared" si="1"/>
        <v>2649018.5528600002</v>
      </c>
      <c r="K25" s="28">
        <f t="shared" si="1"/>
        <v>2999492</v>
      </c>
      <c r="L25" s="28">
        <f t="shared" si="1"/>
        <v>3682834</v>
      </c>
      <c r="M25" s="28">
        <f t="shared" si="1"/>
        <v>4030352</v>
      </c>
      <c r="N25" s="28">
        <f t="shared" si="1"/>
        <v>4351133</v>
      </c>
      <c r="O25" s="28">
        <f t="shared" si="1"/>
        <v>4501007.6817100001</v>
      </c>
      <c r="P25" s="28">
        <f t="shared" si="1"/>
        <v>4463670.6335100001</v>
      </c>
      <c r="Q25" s="28">
        <f t="shared" si="1"/>
        <v>4704546.92086</v>
      </c>
      <c r="R25" s="28">
        <f t="shared" si="1"/>
        <v>5300662</v>
      </c>
      <c r="S25" s="28">
        <f t="shared" si="1"/>
        <v>5749703</v>
      </c>
      <c r="T25" s="28">
        <f t="shared" si="1"/>
        <v>5986760.8107200004</v>
      </c>
      <c r="U25" s="28">
        <f t="shared" si="1"/>
        <v>6515262</v>
      </c>
      <c r="V25" s="28">
        <f t="shared" si="1"/>
        <v>6701676</v>
      </c>
      <c r="W25" s="28">
        <f t="shared" si="1"/>
        <v>6967396</v>
      </c>
      <c r="X25" s="28">
        <f t="shared" si="1"/>
        <v>7366693</v>
      </c>
      <c r="Y25" s="28">
        <f t="shared" si="1"/>
        <v>7930941</v>
      </c>
      <c r="Z25" s="28">
        <f t="shared" si="1"/>
        <v>8950394.1059799995</v>
      </c>
      <c r="AA25" s="28">
        <f t="shared" si="1"/>
        <v>11308048</v>
      </c>
      <c r="AB25" s="28">
        <f t="shared" si="1"/>
        <v>11598469</v>
      </c>
      <c r="AC25" s="28">
        <f t="shared" si="1"/>
        <v>11784893</v>
      </c>
      <c r="AD25" s="28">
        <f t="shared" si="1"/>
        <v>12077242</v>
      </c>
    </row>
    <row r="26" spans="2:30" ht="13.5" customHeight="1" x14ac:dyDescent="0.35">
      <c r="B26" s="30"/>
      <c r="C26" s="20"/>
      <c r="D26" s="16"/>
      <c r="E26" s="16"/>
      <c r="F26" s="16"/>
      <c r="G26" s="16"/>
      <c r="H26" s="30"/>
      <c r="I26" s="30"/>
      <c r="J26" s="30"/>
      <c r="K26" s="30"/>
      <c r="L26" s="30"/>
      <c r="M26" s="30"/>
      <c r="N26" s="30"/>
      <c r="O26" s="30"/>
      <c r="P26" s="30"/>
      <c r="Q26" s="30"/>
      <c r="R26" s="30"/>
      <c r="S26" s="30"/>
      <c r="T26" s="30"/>
      <c r="U26" s="30"/>
      <c r="V26" s="30"/>
      <c r="W26" s="30"/>
      <c r="X26" s="30"/>
      <c r="Y26" s="30"/>
      <c r="Z26" s="30"/>
      <c r="AA26" s="30"/>
      <c r="AB26" s="30"/>
      <c r="AD26" s="18"/>
    </row>
    <row r="27" spans="2:30" ht="11.25" customHeight="1" x14ac:dyDescent="0.25">
      <c r="B27" s="27" t="s">
        <v>46</v>
      </c>
      <c r="C27" s="36">
        <f>C25+C12</f>
        <v>2677762</v>
      </c>
      <c r="D27" s="36">
        <f>D25+D12</f>
        <v>3435428</v>
      </c>
      <c r="E27" s="36">
        <v>4193441</v>
      </c>
      <c r="F27" s="36">
        <v>5130344</v>
      </c>
      <c r="G27" s="36">
        <v>5760519.7755101696</v>
      </c>
      <c r="H27" s="36">
        <f>SUM(H12,H25)</f>
        <v>8198710.3657000698</v>
      </c>
      <c r="I27" s="36">
        <f>SUM(I12,I25)</f>
        <v>8181505.3302399991</v>
      </c>
      <c r="J27" s="36">
        <f>SUM(J12,J25)</f>
        <v>8758601.2827300001</v>
      </c>
      <c r="K27" s="36">
        <f>SUM(K12,K25)</f>
        <v>9205963</v>
      </c>
      <c r="L27" s="36">
        <v>9954991</v>
      </c>
      <c r="M27" s="36">
        <v>10460070</v>
      </c>
      <c r="N27" s="36">
        <v>11434974.449039999</v>
      </c>
      <c r="O27" s="36">
        <v>12387778.937999999</v>
      </c>
      <c r="P27" s="36">
        <f t="shared" ref="P27:AD27" si="2">SUM(P12,P25)</f>
        <v>13263937.94475</v>
      </c>
      <c r="Q27" s="36">
        <f t="shared" si="2"/>
        <v>13726170.221890001</v>
      </c>
      <c r="R27" s="36">
        <f t="shared" si="2"/>
        <v>14378139</v>
      </c>
      <c r="S27" s="36">
        <f t="shared" si="2"/>
        <v>15056338</v>
      </c>
      <c r="T27" s="36">
        <f t="shared" si="2"/>
        <v>16357295.79394</v>
      </c>
      <c r="U27" s="36">
        <f t="shared" si="2"/>
        <v>16519334</v>
      </c>
      <c r="V27" s="36">
        <f t="shared" si="2"/>
        <v>17131007.70197</v>
      </c>
      <c r="W27" s="36">
        <f t="shared" si="2"/>
        <v>17900655</v>
      </c>
      <c r="X27" s="36">
        <f t="shared" si="2"/>
        <v>18228167</v>
      </c>
      <c r="Y27" s="36">
        <f t="shared" si="2"/>
        <v>19342417</v>
      </c>
      <c r="Z27" s="36">
        <f t="shared" si="2"/>
        <v>19666720.105980001</v>
      </c>
      <c r="AA27" s="36">
        <f t="shared" si="2"/>
        <v>23696093</v>
      </c>
      <c r="AB27" s="36">
        <f t="shared" si="2"/>
        <v>24352014</v>
      </c>
      <c r="AC27" s="36">
        <f t="shared" si="2"/>
        <v>24737405</v>
      </c>
      <c r="AD27" s="29">
        <f t="shared" si="2"/>
        <v>25153122</v>
      </c>
    </row>
    <row r="28" spans="2:30" ht="13.5" customHeight="1" x14ac:dyDescent="0.35">
      <c r="B28" s="27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  <c r="Y28" s="36"/>
      <c r="Z28" s="36"/>
      <c r="AA28" s="36"/>
      <c r="AB28" s="36"/>
      <c r="AD28" s="18"/>
    </row>
    <row r="29" spans="2:30" ht="13.5" customHeight="1" x14ac:dyDescent="0.35">
      <c r="B29" s="165"/>
      <c r="C29" s="165"/>
      <c r="D29" s="165"/>
      <c r="E29" s="165"/>
      <c r="F29" s="165"/>
      <c r="G29" s="165"/>
      <c r="H29" s="165"/>
      <c r="I29" s="37"/>
      <c r="J29" s="37"/>
      <c r="K29" s="37"/>
      <c r="L29" s="37"/>
      <c r="M29" s="37"/>
      <c r="N29" s="37"/>
      <c r="AD29" s="18"/>
    </row>
    <row r="30" spans="2:30" ht="11.25" customHeight="1" x14ac:dyDescent="0.25">
      <c r="B30" s="38" t="s">
        <v>47</v>
      </c>
      <c r="C30" s="13" t="s">
        <v>1</v>
      </c>
      <c r="D30" s="13" t="s">
        <v>2</v>
      </c>
      <c r="E30" s="13" t="s">
        <v>3</v>
      </c>
      <c r="F30" s="13" t="s">
        <v>4</v>
      </c>
      <c r="G30" s="13" t="s">
        <v>5</v>
      </c>
      <c r="H30" s="13" t="s">
        <v>6</v>
      </c>
      <c r="I30" s="13" t="s">
        <v>7</v>
      </c>
      <c r="J30" s="13" t="s">
        <v>48</v>
      </c>
      <c r="K30" s="13" t="s">
        <v>9</v>
      </c>
      <c r="L30" s="13" t="str">
        <f t="shared" ref="L30:U30" si="3">L5</f>
        <v>Dez.21</v>
      </c>
      <c r="M30" s="13" t="str">
        <f t="shared" si="3"/>
        <v>Mar.22</v>
      </c>
      <c r="N30" s="13" t="str">
        <f t="shared" si="3"/>
        <v>Jun.22</v>
      </c>
      <c r="O30" s="13" t="str">
        <f t="shared" si="3"/>
        <v>Set.22</v>
      </c>
      <c r="P30" s="13" t="str">
        <f t="shared" si="3"/>
        <v>Dez.22</v>
      </c>
      <c r="Q30" s="13" t="str">
        <f t="shared" si="3"/>
        <v>Mar.23</v>
      </c>
      <c r="R30" s="13" t="str">
        <f t="shared" si="3"/>
        <v>Jun.23</v>
      </c>
      <c r="S30" s="13" t="str">
        <f t="shared" si="3"/>
        <v>Set.23</v>
      </c>
      <c r="T30" s="13" t="str">
        <f t="shared" si="3"/>
        <v>Dez.23</v>
      </c>
      <c r="U30" s="13" t="str">
        <f t="shared" si="3"/>
        <v>Mar.24</v>
      </c>
      <c r="V30" s="13" t="s">
        <v>20</v>
      </c>
      <c r="W30" s="13" t="str">
        <f t="shared" ref="W30:AB30" si="4">W5</f>
        <v>Set.24</v>
      </c>
      <c r="X30" s="13" t="str">
        <f t="shared" si="4"/>
        <v xml:space="preserve">Dez.24 - Reap. </v>
      </c>
      <c r="Y30" s="13" t="str">
        <f t="shared" si="4"/>
        <v>Mar.25 Reap.</v>
      </c>
      <c r="Z30" s="13" t="str">
        <f t="shared" si="4"/>
        <v>Jun.25 Reap.</v>
      </c>
      <c r="AA30" s="13" t="str">
        <f t="shared" si="4"/>
        <v>Set.25</v>
      </c>
      <c r="AB30" s="13" t="str">
        <f t="shared" si="4"/>
        <v>Dez.25</v>
      </c>
      <c r="AC30" s="13" t="s">
        <v>26</v>
      </c>
      <c r="AD30" s="13" t="s">
        <v>221</v>
      </c>
    </row>
    <row r="31" spans="2:30" ht="13.5" customHeight="1" x14ac:dyDescent="0.35">
      <c r="B31" s="14" t="s">
        <v>49</v>
      </c>
      <c r="D31" s="39"/>
      <c r="E31" s="40"/>
      <c r="F31" s="40"/>
      <c r="AD31" s="18"/>
    </row>
    <row r="32" spans="2:30" ht="11.25" customHeight="1" x14ac:dyDescent="0.25">
      <c r="B32" s="41" t="s">
        <v>50</v>
      </c>
      <c r="C32" s="34">
        <v>593487</v>
      </c>
      <c r="D32" s="24">
        <v>703372</v>
      </c>
      <c r="E32" s="21">
        <v>553543</v>
      </c>
      <c r="F32" s="21">
        <v>694082</v>
      </c>
      <c r="G32" s="21">
        <v>947405.58198999998</v>
      </c>
      <c r="H32" s="21">
        <v>944604.69960000005</v>
      </c>
      <c r="I32" s="34">
        <v>717979.88696000003</v>
      </c>
      <c r="J32" s="34">
        <v>1041789.91181</v>
      </c>
      <c r="K32" s="34">
        <v>1042603</v>
      </c>
      <c r="L32" s="34">
        <v>1056585</v>
      </c>
      <c r="M32" s="34">
        <v>1260097</v>
      </c>
      <c r="N32" s="34">
        <v>1617196</v>
      </c>
      <c r="O32" s="34">
        <v>1436143</v>
      </c>
      <c r="P32" s="34">
        <v>2008574</v>
      </c>
      <c r="Q32" s="34">
        <v>2198248</v>
      </c>
      <c r="R32" s="34">
        <v>2183737</v>
      </c>
      <c r="S32" s="34">
        <v>2308076</v>
      </c>
      <c r="T32" s="34">
        <v>3039206</v>
      </c>
      <c r="U32" s="34">
        <v>2623383</v>
      </c>
      <c r="V32" s="34">
        <v>2787903</v>
      </c>
      <c r="W32" s="34">
        <v>2958921</v>
      </c>
      <c r="X32" s="34">
        <v>3078569</v>
      </c>
      <c r="Y32" s="34">
        <v>3755177</v>
      </c>
      <c r="Z32" s="34">
        <v>3357777</v>
      </c>
      <c r="AA32" s="34">
        <v>4133147</v>
      </c>
      <c r="AB32" s="34">
        <v>4469873</v>
      </c>
      <c r="AC32" s="34">
        <v>4634788</v>
      </c>
      <c r="AD32" s="42">
        <v>4790556</v>
      </c>
    </row>
    <row r="33" spans="2:30" ht="11.25" customHeight="1" x14ac:dyDescent="0.25">
      <c r="B33" s="41" t="s">
        <v>51</v>
      </c>
      <c r="C33" s="34">
        <v>150641</v>
      </c>
      <c r="D33" s="24">
        <v>221731</v>
      </c>
      <c r="E33" s="21">
        <v>191862</v>
      </c>
      <c r="F33" s="21">
        <v>226009</v>
      </c>
      <c r="G33" s="21">
        <v>246760.86835999999</v>
      </c>
      <c r="H33" s="21">
        <v>61168.268250000001</v>
      </c>
      <c r="I33" s="34">
        <v>89709.975319999998</v>
      </c>
      <c r="J33" s="34">
        <v>88934.053419999997</v>
      </c>
      <c r="K33" s="34">
        <v>86364</v>
      </c>
      <c r="L33" s="34">
        <v>172832</v>
      </c>
      <c r="M33" s="34">
        <v>174013</v>
      </c>
      <c r="N33" s="34">
        <v>187278</v>
      </c>
      <c r="O33" s="34">
        <v>191156</v>
      </c>
      <c r="P33" s="34">
        <v>192831</v>
      </c>
      <c r="Q33" s="34">
        <v>192110</v>
      </c>
      <c r="R33" s="34">
        <v>216191</v>
      </c>
      <c r="S33" s="34">
        <v>231929</v>
      </c>
      <c r="T33" s="34">
        <v>465402</v>
      </c>
      <c r="U33" s="34">
        <v>508391</v>
      </c>
      <c r="V33" s="34">
        <v>537107</v>
      </c>
      <c r="W33" s="34">
        <v>548585</v>
      </c>
      <c r="X33" s="34">
        <v>420986</v>
      </c>
      <c r="Y33" s="34">
        <v>249077</v>
      </c>
      <c r="Z33" s="34">
        <v>248593</v>
      </c>
      <c r="AA33" s="34">
        <v>535225</v>
      </c>
      <c r="AB33" s="34">
        <v>1204737</v>
      </c>
      <c r="AC33" s="34">
        <v>1537253</v>
      </c>
      <c r="AD33" s="42">
        <v>1529728</v>
      </c>
    </row>
    <row r="34" spans="2:30" ht="11.25" customHeight="1" x14ac:dyDescent="0.25">
      <c r="B34" s="41" t="s">
        <v>52</v>
      </c>
      <c r="C34" s="43">
        <v>93306</v>
      </c>
      <c r="D34" s="24">
        <v>109707</v>
      </c>
      <c r="E34" s="21">
        <v>132106</v>
      </c>
      <c r="F34" s="21">
        <v>200715</v>
      </c>
      <c r="G34" s="21">
        <v>218954.38566999999</v>
      </c>
      <c r="H34" s="21">
        <v>178802.46017000001</v>
      </c>
      <c r="I34" s="34">
        <v>199758.04629999999</v>
      </c>
      <c r="J34" s="34">
        <v>237623.15961999999</v>
      </c>
      <c r="K34" s="34">
        <v>271913</v>
      </c>
      <c r="L34" s="34">
        <v>224680</v>
      </c>
      <c r="M34" s="34">
        <v>237809</v>
      </c>
      <c r="N34" s="34">
        <v>267690</v>
      </c>
      <c r="O34" s="34">
        <v>328581</v>
      </c>
      <c r="P34" s="34">
        <v>301307</v>
      </c>
      <c r="Q34" s="34">
        <v>309092</v>
      </c>
      <c r="R34" s="34">
        <v>357078</v>
      </c>
      <c r="S34" s="34">
        <v>410755</v>
      </c>
      <c r="T34" s="34">
        <v>394255</v>
      </c>
      <c r="U34" s="34">
        <v>429905</v>
      </c>
      <c r="V34" s="34">
        <v>454609</v>
      </c>
      <c r="W34" s="34">
        <v>494728</v>
      </c>
      <c r="X34" s="34">
        <v>445071</v>
      </c>
      <c r="Y34" s="34">
        <v>482103</v>
      </c>
      <c r="Z34" s="34">
        <v>472507</v>
      </c>
      <c r="AA34" s="34">
        <v>596021</v>
      </c>
      <c r="AB34" s="34">
        <v>526602</v>
      </c>
      <c r="AC34" s="34">
        <v>545443</v>
      </c>
      <c r="AD34" s="42">
        <v>563536</v>
      </c>
    </row>
    <row r="35" spans="2:30" ht="11.25" customHeight="1" x14ac:dyDescent="0.25">
      <c r="B35" s="41" t="s">
        <v>53</v>
      </c>
      <c r="C35" s="43">
        <v>50350</v>
      </c>
      <c r="D35" s="24">
        <v>51491</v>
      </c>
      <c r="E35" s="21">
        <v>64362</v>
      </c>
      <c r="F35" s="21">
        <v>94707</v>
      </c>
      <c r="G35" s="21">
        <v>109545.53598</v>
      </c>
      <c r="H35" s="21">
        <v>96391.82058</v>
      </c>
      <c r="I35" s="34">
        <v>72394.715989999997</v>
      </c>
      <c r="J35" s="34">
        <v>74346.643419999993</v>
      </c>
      <c r="K35" s="34">
        <v>80566</v>
      </c>
      <c r="L35" s="34">
        <v>98616</v>
      </c>
      <c r="M35" s="34">
        <v>92553</v>
      </c>
      <c r="N35" s="34">
        <v>102658</v>
      </c>
      <c r="O35" s="34">
        <v>108198</v>
      </c>
      <c r="P35" s="34">
        <v>132164</v>
      </c>
      <c r="Q35" s="34">
        <v>115657</v>
      </c>
      <c r="R35" s="34">
        <v>164978</v>
      </c>
      <c r="S35" s="34">
        <v>145007</v>
      </c>
      <c r="T35" s="34">
        <v>212910</v>
      </c>
      <c r="U35" s="34">
        <v>288502</v>
      </c>
      <c r="V35" s="34">
        <v>511963</v>
      </c>
      <c r="W35" s="34">
        <v>642737</v>
      </c>
      <c r="X35" s="34">
        <v>419431</v>
      </c>
      <c r="Y35" s="34">
        <v>374463</v>
      </c>
      <c r="Z35" s="34">
        <v>328697</v>
      </c>
      <c r="AA35" s="34">
        <v>328881</v>
      </c>
      <c r="AB35" s="34">
        <v>333643</v>
      </c>
      <c r="AC35" s="34">
        <v>243746</v>
      </c>
      <c r="AD35" s="42">
        <v>193914</v>
      </c>
    </row>
    <row r="36" spans="2:30" ht="11.25" customHeight="1" x14ac:dyDescent="0.25">
      <c r="B36" s="41" t="s">
        <v>54</v>
      </c>
      <c r="C36" s="43">
        <v>119</v>
      </c>
      <c r="D36" s="24">
        <v>636</v>
      </c>
      <c r="E36" s="21">
        <v>1269</v>
      </c>
      <c r="F36" s="21">
        <v>1406</v>
      </c>
      <c r="G36" s="21">
        <v>1412.62221</v>
      </c>
      <c r="H36" s="21">
        <v>6391.8166600000004</v>
      </c>
      <c r="I36" s="34">
        <v>9787.4159</v>
      </c>
      <c r="J36" s="34">
        <v>9888.0023000000001</v>
      </c>
      <c r="K36" s="34">
        <v>21443</v>
      </c>
      <c r="L36" s="34">
        <v>30002</v>
      </c>
      <c r="M36" s="34">
        <v>22891</v>
      </c>
      <c r="N36" s="34">
        <v>16647</v>
      </c>
      <c r="O36" s="34">
        <v>10660</v>
      </c>
      <c r="P36" s="34">
        <v>10402</v>
      </c>
      <c r="Q36" s="34">
        <v>10288</v>
      </c>
      <c r="R36" s="34">
        <v>10973</v>
      </c>
      <c r="S36" s="34">
        <v>11518</v>
      </c>
      <c r="T36" s="34">
        <v>11977</v>
      </c>
      <c r="U36" s="34">
        <v>12062</v>
      </c>
      <c r="V36" s="34">
        <v>12953</v>
      </c>
      <c r="W36" s="34">
        <v>14731</v>
      </c>
      <c r="X36" s="34">
        <v>15132</v>
      </c>
      <c r="Y36" s="34">
        <v>26747</v>
      </c>
      <c r="Z36" s="34">
        <v>24291</v>
      </c>
      <c r="AA36" s="34">
        <v>39882</v>
      </c>
      <c r="AB36" s="34">
        <v>37857</v>
      </c>
      <c r="AC36" s="34">
        <v>30751</v>
      </c>
      <c r="AD36" s="42">
        <v>24794</v>
      </c>
    </row>
    <row r="37" spans="2:30" ht="11.25" customHeight="1" x14ac:dyDescent="0.25">
      <c r="B37" s="41" t="s">
        <v>55</v>
      </c>
      <c r="C37" s="34">
        <v>0</v>
      </c>
      <c r="D37" s="34">
        <v>0</v>
      </c>
      <c r="E37" s="21">
        <v>69083</v>
      </c>
      <c r="F37" s="21">
        <v>78374</v>
      </c>
      <c r="G37" s="21">
        <v>66417.312730000005</v>
      </c>
      <c r="H37" s="21">
        <v>67184.083740000002</v>
      </c>
      <c r="I37" s="34">
        <v>71365.508530000006</v>
      </c>
      <c r="J37" s="34">
        <v>68692.764460000006</v>
      </c>
      <c r="K37" s="34">
        <v>54577</v>
      </c>
      <c r="L37" s="34">
        <v>61137</v>
      </c>
      <c r="M37" s="34">
        <v>70026</v>
      </c>
      <c r="N37" s="34">
        <v>78059</v>
      </c>
      <c r="O37" s="34">
        <v>77645</v>
      </c>
      <c r="P37" s="34">
        <v>80274</v>
      </c>
      <c r="Q37" s="34">
        <v>81877</v>
      </c>
      <c r="R37" s="34">
        <v>53549</v>
      </c>
      <c r="S37" s="34">
        <v>35351</v>
      </c>
      <c r="T37" s="34">
        <v>35626</v>
      </c>
      <c r="U37" s="34">
        <v>111740</v>
      </c>
      <c r="V37" s="34">
        <v>102545</v>
      </c>
      <c r="W37" s="34">
        <v>100131</v>
      </c>
      <c r="X37" s="34">
        <v>79464</v>
      </c>
      <c r="Y37" s="34">
        <v>113741</v>
      </c>
      <c r="Z37" s="34">
        <v>227857</v>
      </c>
      <c r="AA37" s="34">
        <v>274631</v>
      </c>
      <c r="AB37" s="34">
        <v>262150</v>
      </c>
      <c r="AC37" s="34">
        <v>262498</v>
      </c>
      <c r="AD37" s="42">
        <v>250873</v>
      </c>
    </row>
    <row r="38" spans="2:30" ht="11.25" customHeight="1" x14ac:dyDescent="0.25">
      <c r="B38" s="41" t="s">
        <v>56</v>
      </c>
      <c r="C38" s="34">
        <v>0</v>
      </c>
      <c r="D38" s="34">
        <v>0</v>
      </c>
      <c r="E38" s="34">
        <v>0</v>
      </c>
      <c r="F38" s="34">
        <v>0</v>
      </c>
      <c r="G38" s="34">
        <v>0</v>
      </c>
      <c r="H38" s="34">
        <v>0</v>
      </c>
      <c r="I38" s="34">
        <v>0</v>
      </c>
      <c r="J38" s="34">
        <v>0</v>
      </c>
      <c r="K38" s="34">
        <v>0</v>
      </c>
      <c r="L38" s="34">
        <v>0</v>
      </c>
      <c r="M38" s="34">
        <v>0</v>
      </c>
      <c r="N38" s="34">
        <v>0</v>
      </c>
      <c r="O38" s="34">
        <v>0</v>
      </c>
      <c r="P38" s="34">
        <v>0</v>
      </c>
      <c r="Q38" s="34">
        <v>0</v>
      </c>
      <c r="R38" s="34">
        <v>0</v>
      </c>
      <c r="S38" s="34">
        <v>0</v>
      </c>
      <c r="T38" s="34">
        <v>0</v>
      </c>
      <c r="U38" s="34">
        <v>83274</v>
      </c>
      <c r="V38" s="34">
        <v>199916</v>
      </c>
      <c r="W38" s="34">
        <v>286624</v>
      </c>
      <c r="X38" s="34">
        <v>0</v>
      </c>
      <c r="Y38" s="34">
        <v>116650</v>
      </c>
      <c r="Z38" s="34">
        <v>248932</v>
      </c>
      <c r="AA38" s="34">
        <v>387991</v>
      </c>
      <c r="AB38" s="34">
        <v>338834</v>
      </c>
      <c r="AC38" s="34">
        <v>0</v>
      </c>
      <c r="AD38" s="42">
        <v>0</v>
      </c>
    </row>
    <row r="39" spans="2:30" ht="11.25" customHeight="1" x14ac:dyDescent="0.25">
      <c r="B39" s="25" t="s">
        <v>57</v>
      </c>
      <c r="C39" s="43">
        <v>14712</v>
      </c>
      <c r="D39" s="24">
        <v>23669</v>
      </c>
      <c r="E39" s="24">
        <v>17719</v>
      </c>
      <c r="F39" s="21">
        <v>54547</v>
      </c>
      <c r="G39" s="21">
        <v>2908.3406199999999</v>
      </c>
      <c r="H39" s="21">
        <v>6787.0716000000002</v>
      </c>
      <c r="I39" s="34">
        <v>11903.76382</v>
      </c>
      <c r="J39" s="34">
        <v>11025.094880000001</v>
      </c>
      <c r="K39" s="34">
        <v>10107</v>
      </c>
      <c r="L39" s="34">
        <v>6485</v>
      </c>
      <c r="M39" s="34">
        <v>10036</v>
      </c>
      <c r="N39" s="34">
        <v>104094</v>
      </c>
      <c r="O39" s="34">
        <v>56304</v>
      </c>
      <c r="P39" s="34">
        <v>27794</v>
      </c>
      <c r="Q39" s="34">
        <v>23079</v>
      </c>
      <c r="R39" s="34">
        <v>40228</v>
      </c>
      <c r="S39" s="34">
        <v>49173</v>
      </c>
      <c r="T39" s="34">
        <v>76354</v>
      </c>
      <c r="U39" s="34">
        <v>95269</v>
      </c>
      <c r="V39" s="34">
        <v>138811</v>
      </c>
      <c r="W39" s="34">
        <v>172311</v>
      </c>
      <c r="X39" s="34">
        <v>214597</v>
      </c>
      <c r="Y39" s="34">
        <v>114541</v>
      </c>
      <c r="Z39" s="34">
        <v>141212</v>
      </c>
      <c r="AA39" s="34">
        <v>119513</v>
      </c>
      <c r="AB39" s="34">
        <v>163349</v>
      </c>
      <c r="AC39" s="34">
        <v>312021</v>
      </c>
      <c r="AD39" s="42">
        <v>161023</v>
      </c>
    </row>
    <row r="40" spans="2:30" ht="13.5" customHeight="1" x14ac:dyDescent="0.35">
      <c r="B40" s="25" t="s">
        <v>36</v>
      </c>
      <c r="C40" s="34">
        <v>0</v>
      </c>
      <c r="D40" s="34">
        <v>0</v>
      </c>
      <c r="E40" s="34">
        <v>0</v>
      </c>
      <c r="F40" s="34">
        <v>0</v>
      </c>
      <c r="G40" s="34">
        <v>0</v>
      </c>
      <c r="H40" s="34">
        <v>0</v>
      </c>
      <c r="I40" s="34">
        <v>0</v>
      </c>
      <c r="J40" s="34">
        <v>0</v>
      </c>
      <c r="K40" s="34">
        <v>0</v>
      </c>
      <c r="L40" s="34">
        <v>0</v>
      </c>
      <c r="M40" s="34">
        <v>0</v>
      </c>
      <c r="N40" s="34">
        <v>0</v>
      </c>
      <c r="O40" s="34">
        <v>0</v>
      </c>
      <c r="P40" s="34">
        <v>0</v>
      </c>
      <c r="Q40" s="34">
        <v>0</v>
      </c>
      <c r="R40" s="34">
        <v>0</v>
      </c>
      <c r="S40" s="34">
        <v>0</v>
      </c>
      <c r="T40" s="34">
        <v>0</v>
      </c>
      <c r="U40" s="34">
        <v>0</v>
      </c>
      <c r="V40" s="34">
        <v>0</v>
      </c>
      <c r="W40" s="34">
        <v>0</v>
      </c>
      <c r="X40" s="34">
        <v>0</v>
      </c>
      <c r="Y40" s="34">
        <v>0</v>
      </c>
      <c r="Z40" s="34">
        <v>0</v>
      </c>
      <c r="AA40" s="34">
        <v>0</v>
      </c>
      <c r="AB40" s="34" t="s">
        <v>38</v>
      </c>
      <c r="AC40" s="4" t="s">
        <v>38</v>
      </c>
      <c r="AD40" s="18" t="s">
        <v>38</v>
      </c>
    </row>
    <row r="41" spans="2:30" ht="11.25" customHeight="1" x14ac:dyDescent="0.25">
      <c r="B41" s="27" t="s">
        <v>58</v>
      </c>
      <c r="C41" s="44">
        <v>902615</v>
      </c>
      <c r="D41" s="45">
        <v>1110606</v>
      </c>
      <c r="E41" s="45">
        <v>1029944</v>
      </c>
      <c r="F41" s="45">
        <v>1349840</v>
      </c>
      <c r="G41" s="45">
        <f>SUM(G32:G39)</f>
        <v>1593404.64756</v>
      </c>
      <c r="H41" s="45">
        <f t="shared" ref="H41:AD41" si="5">SUM(H32:H40)</f>
        <v>1361330.2205999999</v>
      </c>
      <c r="I41" s="45">
        <f t="shared" si="5"/>
        <v>1172899.3128199999</v>
      </c>
      <c r="J41" s="45">
        <f t="shared" si="5"/>
        <v>1532299.6299100001</v>
      </c>
      <c r="K41" s="45">
        <f t="shared" si="5"/>
        <v>1567573</v>
      </c>
      <c r="L41" s="45">
        <f t="shared" si="5"/>
        <v>1650337</v>
      </c>
      <c r="M41" s="45">
        <f t="shared" si="5"/>
        <v>1867425</v>
      </c>
      <c r="N41" s="45">
        <f t="shared" si="5"/>
        <v>2373622</v>
      </c>
      <c r="O41" s="45">
        <f t="shared" si="5"/>
        <v>2208687</v>
      </c>
      <c r="P41" s="45">
        <f t="shared" si="5"/>
        <v>2753346</v>
      </c>
      <c r="Q41" s="45">
        <f t="shared" si="5"/>
        <v>2930351</v>
      </c>
      <c r="R41" s="45">
        <f t="shared" si="5"/>
        <v>3026734</v>
      </c>
      <c r="S41" s="45">
        <f t="shared" si="5"/>
        <v>3191809</v>
      </c>
      <c r="T41" s="45">
        <f t="shared" si="5"/>
        <v>4235730</v>
      </c>
      <c r="U41" s="45">
        <f t="shared" si="5"/>
        <v>4152526</v>
      </c>
      <c r="V41" s="45">
        <f t="shared" si="5"/>
        <v>4745807</v>
      </c>
      <c r="W41" s="45">
        <f t="shared" si="5"/>
        <v>5218768</v>
      </c>
      <c r="X41" s="45">
        <f t="shared" si="5"/>
        <v>4673250</v>
      </c>
      <c r="Y41" s="45">
        <f t="shared" si="5"/>
        <v>5232499</v>
      </c>
      <c r="Z41" s="45">
        <f t="shared" si="5"/>
        <v>5049866</v>
      </c>
      <c r="AA41" s="45">
        <f t="shared" si="5"/>
        <v>6415291</v>
      </c>
      <c r="AB41" s="45">
        <f t="shared" si="5"/>
        <v>7337045</v>
      </c>
      <c r="AC41" s="45">
        <f t="shared" si="5"/>
        <v>7566500</v>
      </c>
      <c r="AD41" s="46">
        <f t="shared" si="5"/>
        <v>7514424</v>
      </c>
    </row>
    <row r="42" spans="2:30" ht="13.5" customHeight="1" x14ac:dyDescent="0.35">
      <c r="B42" s="25"/>
      <c r="C42" s="34"/>
      <c r="D42" s="24"/>
      <c r="E42" s="24"/>
      <c r="F42" s="24"/>
      <c r="G42" s="47"/>
      <c r="H42" s="47"/>
      <c r="I42" s="47"/>
      <c r="J42" s="47"/>
      <c r="K42" s="47"/>
      <c r="L42" s="47"/>
      <c r="M42" s="47"/>
      <c r="N42" s="47"/>
      <c r="AD42" s="18"/>
    </row>
    <row r="43" spans="2:30" ht="13.5" customHeight="1" x14ac:dyDescent="0.35">
      <c r="B43" s="14" t="s">
        <v>59</v>
      </c>
      <c r="C43" s="34"/>
      <c r="D43" s="48"/>
      <c r="E43" s="48"/>
      <c r="F43" s="24"/>
      <c r="G43" s="17"/>
      <c r="H43" s="17"/>
      <c r="I43" s="17"/>
      <c r="J43" s="17"/>
      <c r="K43" s="17"/>
      <c r="L43" s="17"/>
      <c r="M43" s="17"/>
      <c r="N43" s="17"/>
      <c r="AD43" s="18"/>
    </row>
    <row r="44" spans="2:30" ht="11.25" customHeight="1" x14ac:dyDescent="0.25">
      <c r="B44" s="41" t="s">
        <v>51</v>
      </c>
      <c r="C44" s="49">
        <v>453765</v>
      </c>
      <c r="D44" s="49">
        <v>573702</v>
      </c>
      <c r="E44" s="49">
        <v>716588</v>
      </c>
      <c r="F44" s="49">
        <v>975544</v>
      </c>
      <c r="G44" s="49">
        <v>1059138.74924</v>
      </c>
      <c r="H44" s="49">
        <v>531326.45287000004</v>
      </c>
      <c r="I44" s="49">
        <v>482810.73957999999</v>
      </c>
      <c r="J44" s="49">
        <v>463176.17923000001</v>
      </c>
      <c r="K44" s="49">
        <v>445125</v>
      </c>
      <c r="L44" s="49">
        <v>869537</v>
      </c>
      <c r="M44" s="49">
        <v>872031</v>
      </c>
      <c r="N44" s="49">
        <v>876531</v>
      </c>
      <c r="O44" s="49">
        <v>1641207</v>
      </c>
      <c r="P44" s="49">
        <v>1638222</v>
      </c>
      <c r="Q44" s="49">
        <v>1616264</v>
      </c>
      <c r="R44" s="49">
        <v>1582105</v>
      </c>
      <c r="S44" s="49">
        <v>1546724</v>
      </c>
      <c r="T44" s="34">
        <v>1313982</v>
      </c>
      <c r="U44" s="34">
        <v>1305794</v>
      </c>
      <c r="V44" s="34">
        <v>1287123</v>
      </c>
      <c r="W44" s="34">
        <v>1259718</v>
      </c>
      <c r="X44" s="34">
        <v>1852872</v>
      </c>
      <c r="Y44" s="34">
        <v>1885998</v>
      </c>
      <c r="Z44" s="34">
        <v>1866925</v>
      </c>
      <c r="AA44" s="34">
        <v>2086176</v>
      </c>
      <c r="AB44" s="34">
        <v>1656368</v>
      </c>
      <c r="AC44" s="34">
        <v>1182868</v>
      </c>
      <c r="AD44" s="42">
        <v>1194648</v>
      </c>
    </row>
    <row r="45" spans="2:30" ht="11.25" customHeight="1" x14ac:dyDescent="0.25">
      <c r="B45" s="41" t="s">
        <v>54</v>
      </c>
      <c r="C45" s="34">
        <v>2786</v>
      </c>
      <c r="D45" s="24">
        <v>6525</v>
      </c>
      <c r="E45" s="21">
        <v>4614</v>
      </c>
      <c r="F45" s="21">
        <v>4517</v>
      </c>
      <c r="G45" s="21">
        <v>4772.40888</v>
      </c>
      <c r="H45" s="21">
        <v>23353.28314</v>
      </c>
      <c r="I45" s="34">
        <v>35156.915079999999</v>
      </c>
      <c r="J45" s="34">
        <v>33312.89791</v>
      </c>
      <c r="K45" s="34">
        <v>76916</v>
      </c>
      <c r="L45" s="34">
        <v>32534</v>
      </c>
      <c r="M45" s="34">
        <v>24705</v>
      </c>
      <c r="N45" s="34">
        <v>24199</v>
      </c>
      <c r="O45" s="34">
        <v>22798</v>
      </c>
      <c r="P45" s="34">
        <v>20181</v>
      </c>
      <c r="Q45" s="34">
        <v>17608</v>
      </c>
      <c r="R45" s="34">
        <v>17715</v>
      </c>
      <c r="S45" s="34">
        <v>17251</v>
      </c>
      <c r="T45" s="34">
        <v>17490</v>
      </c>
      <c r="U45" s="34">
        <v>16448</v>
      </c>
      <c r="V45" s="34">
        <v>17990</v>
      </c>
      <c r="W45" s="34">
        <v>22330</v>
      </c>
      <c r="X45" s="34">
        <v>22771</v>
      </c>
      <c r="Y45" s="34">
        <v>33544</v>
      </c>
      <c r="Z45" s="34">
        <v>28707</v>
      </c>
      <c r="AA45" s="34">
        <v>57355</v>
      </c>
      <c r="AB45" s="34">
        <v>48966</v>
      </c>
      <c r="AC45" s="34">
        <v>38827</v>
      </c>
      <c r="AD45" s="42">
        <v>33089</v>
      </c>
    </row>
    <row r="46" spans="2:30" ht="11.25" customHeight="1" x14ac:dyDescent="0.25">
      <c r="B46" s="25" t="s">
        <v>60</v>
      </c>
      <c r="C46" s="34">
        <v>2922</v>
      </c>
      <c r="D46" s="24">
        <v>2922</v>
      </c>
      <c r="E46" s="21">
        <v>15088</v>
      </c>
      <c r="F46" s="21">
        <v>15155</v>
      </c>
      <c r="G46" s="21">
        <v>16222.659729999999</v>
      </c>
      <c r="H46" s="21">
        <v>17208.04695</v>
      </c>
      <c r="I46" s="34">
        <v>15569.174150000001</v>
      </c>
      <c r="J46" s="34">
        <v>14750.47135</v>
      </c>
      <c r="K46" s="34">
        <v>14286</v>
      </c>
      <c r="L46" s="34">
        <v>15187</v>
      </c>
      <c r="M46" s="34">
        <v>15645</v>
      </c>
      <c r="N46" s="34">
        <v>13688</v>
      </c>
      <c r="O46" s="34">
        <v>12276</v>
      </c>
      <c r="P46" s="34">
        <v>28046</v>
      </c>
      <c r="Q46" s="34">
        <v>26037</v>
      </c>
      <c r="R46" s="34">
        <v>55669</v>
      </c>
      <c r="S46" s="34">
        <v>57918</v>
      </c>
      <c r="T46" s="34">
        <v>59821</v>
      </c>
      <c r="U46" s="34">
        <v>58614</v>
      </c>
      <c r="V46" s="34">
        <v>61745</v>
      </c>
      <c r="W46" s="34">
        <v>64033</v>
      </c>
      <c r="X46" s="34">
        <v>305138</v>
      </c>
      <c r="Y46" s="34">
        <v>389113</v>
      </c>
      <c r="Z46" s="34">
        <v>475108</v>
      </c>
      <c r="AA46" s="34">
        <v>181884</v>
      </c>
      <c r="AB46" s="34">
        <v>97533</v>
      </c>
      <c r="AC46" s="34">
        <v>115928</v>
      </c>
      <c r="AD46" s="42">
        <v>123242</v>
      </c>
    </row>
    <row r="47" spans="2:30" ht="11.25" customHeight="1" x14ac:dyDescent="0.25">
      <c r="B47" s="25" t="s">
        <v>61</v>
      </c>
      <c r="C47" s="34">
        <v>0</v>
      </c>
      <c r="D47" s="34">
        <v>0</v>
      </c>
      <c r="E47" s="34">
        <v>0</v>
      </c>
      <c r="F47" s="34">
        <v>0</v>
      </c>
      <c r="G47" s="34">
        <v>0</v>
      </c>
      <c r="H47" s="34">
        <v>0</v>
      </c>
      <c r="I47" s="34">
        <v>0</v>
      </c>
      <c r="J47" s="34">
        <v>0</v>
      </c>
      <c r="K47" s="34">
        <v>0</v>
      </c>
      <c r="L47" s="34">
        <v>0</v>
      </c>
      <c r="M47" s="34">
        <v>0</v>
      </c>
      <c r="N47" s="34">
        <v>0</v>
      </c>
      <c r="O47" s="34">
        <v>0</v>
      </c>
      <c r="P47" s="34">
        <v>0</v>
      </c>
      <c r="Q47" s="34">
        <v>0</v>
      </c>
      <c r="R47" s="34">
        <v>0</v>
      </c>
      <c r="S47" s="34">
        <v>0</v>
      </c>
      <c r="T47" s="34">
        <v>0</v>
      </c>
      <c r="U47" s="34">
        <v>0</v>
      </c>
      <c r="V47" s="34">
        <v>0</v>
      </c>
      <c r="W47" s="34">
        <v>0</v>
      </c>
      <c r="X47" s="34">
        <v>0</v>
      </c>
      <c r="Y47" s="34">
        <v>0</v>
      </c>
      <c r="Z47" s="34">
        <v>0</v>
      </c>
      <c r="AA47" s="34">
        <v>26377</v>
      </c>
      <c r="AB47" s="34">
        <v>0</v>
      </c>
      <c r="AC47" s="34">
        <v>0</v>
      </c>
      <c r="AD47" s="42">
        <v>0</v>
      </c>
    </row>
    <row r="48" spans="2:30" ht="11.25" customHeight="1" x14ac:dyDescent="0.25">
      <c r="B48" s="25" t="s">
        <v>55</v>
      </c>
      <c r="C48" s="34">
        <v>0</v>
      </c>
      <c r="D48" s="34">
        <v>0</v>
      </c>
      <c r="E48" s="21">
        <v>337287</v>
      </c>
      <c r="F48" s="21">
        <v>382650</v>
      </c>
      <c r="G48" s="21">
        <v>468673.65356000001</v>
      </c>
      <c r="H48" s="21">
        <v>523288.11949999997</v>
      </c>
      <c r="I48" s="34">
        <v>590831.99563999998</v>
      </c>
      <c r="J48" s="34">
        <v>634573.22805999999</v>
      </c>
      <c r="K48" s="34">
        <v>813529</v>
      </c>
      <c r="L48" s="34">
        <v>890536</v>
      </c>
      <c r="M48" s="34">
        <v>979426</v>
      </c>
      <c r="N48" s="34">
        <v>1175417</v>
      </c>
      <c r="O48" s="34">
        <v>1248706</v>
      </c>
      <c r="P48" s="34">
        <v>1257061</v>
      </c>
      <c r="Q48" s="34">
        <v>1332143</v>
      </c>
      <c r="R48" s="34">
        <v>1603235</v>
      </c>
      <c r="S48" s="34">
        <v>1839131</v>
      </c>
      <c r="T48" s="34">
        <v>1927542</v>
      </c>
      <c r="U48" s="34">
        <v>2030806</v>
      </c>
      <c r="V48" s="34">
        <v>1891562</v>
      </c>
      <c r="W48" s="34">
        <v>1926101</v>
      </c>
      <c r="X48" s="34">
        <v>2089299</v>
      </c>
      <c r="Y48" s="34">
        <v>2393571</v>
      </c>
      <c r="Z48" s="34">
        <v>2597466</v>
      </c>
      <c r="AA48" s="34">
        <v>3513560</v>
      </c>
      <c r="AB48" s="34">
        <v>3657119</v>
      </c>
      <c r="AC48" s="34">
        <v>3709792</v>
      </c>
      <c r="AD48" s="42">
        <v>3908547</v>
      </c>
    </row>
    <row r="49" spans="2:30" ht="11.25" customHeight="1" x14ac:dyDescent="0.25">
      <c r="B49" s="25" t="s">
        <v>57</v>
      </c>
      <c r="C49" s="34">
        <v>1442</v>
      </c>
      <c r="D49" s="34">
        <v>0</v>
      </c>
      <c r="E49" s="34">
        <v>0</v>
      </c>
      <c r="F49" s="34">
        <v>0</v>
      </c>
      <c r="G49" s="34">
        <v>0</v>
      </c>
      <c r="H49" s="34">
        <v>0</v>
      </c>
      <c r="I49" s="34">
        <v>0</v>
      </c>
      <c r="J49" s="34">
        <v>0</v>
      </c>
      <c r="K49" s="34">
        <v>0</v>
      </c>
      <c r="L49" s="34">
        <v>0</v>
      </c>
      <c r="M49" s="34">
        <v>0</v>
      </c>
      <c r="N49" s="34">
        <v>0</v>
      </c>
      <c r="O49" s="34">
        <v>0</v>
      </c>
      <c r="P49" s="34">
        <v>0</v>
      </c>
      <c r="Q49" s="34">
        <v>0</v>
      </c>
      <c r="R49" s="34">
        <v>0</v>
      </c>
      <c r="S49" s="34">
        <v>0</v>
      </c>
      <c r="T49" s="34">
        <v>0</v>
      </c>
      <c r="U49" s="34">
        <v>0</v>
      </c>
      <c r="V49" s="34">
        <v>0</v>
      </c>
      <c r="W49" s="34">
        <v>0</v>
      </c>
      <c r="X49" s="34">
        <v>0</v>
      </c>
      <c r="Y49" s="34">
        <v>0</v>
      </c>
      <c r="Z49" s="34">
        <v>0</v>
      </c>
      <c r="AA49" s="34">
        <v>8625</v>
      </c>
      <c r="AB49" s="34">
        <v>8250</v>
      </c>
      <c r="AC49" s="34">
        <v>7875</v>
      </c>
      <c r="AD49" s="42">
        <v>7500</v>
      </c>
    </row>
    <row r="50" spans="2:30" ht="11.25" customHeight="1" x14ac:dyDescent="0.25">
      <c r="B50" s="30" t="s">
        <v>36</v>
      </c>
      <c r="C50" s="34">
        <v>36212</v>
      </c>
      <c r="D50" s="24">
        <v>92108</v>
      </c>
      <c r="E50" s="24">
        <v>97980</v>
      </c>
      <c r="F50" s="26">
        <v>86479</v>
      </c>
      <c r="G50" s="26">
        <v>66502.949830000303</v>
      </c>
      <c r="H50" s="26">
        <v>34665.278129999999</v>
      </c>
      <c r="I50" s="34">
        <v>19976.702049999702</v>
      </c>
      <c r="J50" s="21">
        <v>25664</v>
      </c>
      <c r="K50" s="21">
        <v>20285</v>
      </c>
      <c r="L50" s="21">
        <v>20279</v>
      </c>
      <c r="M50" s="21">
        <v>25043</v>
      </c>
      <c r="N50" s="21">
        <v>31170.449040000301</v>
      </c>
      <c r="O50" s="21">
        <v>22834.938000000599</v>
      </c>
      <c r="P50" s="21">
        <v>25096.944749999799</v>
      </c>
      <c r="Q50" s="21">
        <v>22170.221890000601</v>
      </c>
      <c r="R50" s="21">
        <v>0</v>
      </c>
      <c r="S50" s="21">
        <v>0</v>
      </c>
      <c r="T50" s="21">
        <v>29217.7939400002</v>
      </c>
      <c r="U50" s="21">
        <v>37542</v>
      </c>
      <c r="V50" s="21">
        <v>25947</v>
      </c>
      <c r="W50" s="26">
        <v>12989</v>
      </c>
      <c r="X50" s="26">
        <v>52544</v>
      </c>
      <c r="Y50" s="26">
        <v>51355</v>
      </c>
      <c r="Z50" s="34">
        <v>36226</v>
      </c>
      <c r="AA50" s="26">
        <v>155427</v>
      </c>
      <c r="AB50" s="26">
        <v>78917</v>
      </c>
      <c r="AC50" s="34">
        <v>118043</v>
      </c>
      <c r="AD50" s="42">
        <v>26431</v>
      </c>
    </row>
    <row r="51" spans="2:30" ht="11.25" customHeight="1" x14ac:dyDescent="0.25">
      <c r="B51" s="27" t="s">
        <v>62</v>
      </c>
      <c r="C51" s="44">
        <v>497127</v>
      </c>
      <c r="D51" s="36">
        <v>675257</v>
      </c>
      <c r="E51" s="36">
        <v>1171557</v>
      </c>
      <c r="F51" s="36">
        <v>1464345</v>
      </c>
      <c r="G51" s="36">
        <f>SUM(G44:G50)</f>
        <v>1615310.4212400003</v>
      </c>
      <c r="H51" s="36">
        <f>SUM(H44:H50)</f>
        <v>1129841.18059</v>
      </c>
      <c r="I51" s="36">
        <f>SUM(I44:I50)</f>
        <v>1144345.5264999997</v>
      </c>
      <c r="J51" s="36">
        <f>SUM(J44:J50)</f>
        <v>1171476.7765500001</v>
      </c>
      <c r="K51" s="36">
        <f>SUM(K44:K50)</f>
        <v>1370141</v>
      </c>
      <c r="L51" s="36">
        <v>1828073</v>
      </c>
      <c r="M51" s="36">
        <v>1916850</v>
      </c>
      <c r="N51" s="36">
        <f>SUM(N44:N50)</f>
        <v>2121005.4490400003</v>
      </c>
      <c r="O51" s="36">
        <v>2947821.9380000001</v>
      </c>
      <c r="P51" s="36">
        <f t="shared" ref="P51:AD51" si="6">SUM(P44:P50)</f>
        <v>2968606.9447499998</v>
      </c>
      <c r="Q51" s="36">
        <f t="shared" si="6"/>
        <v>3014222.2218900006</v>
      </c>
      <c r="R51" s="36">
        <f t="shared" si="6"/>
        <v>3258724</v>
      </c>
      <c r="S51" s="36">
        <f t="shared" si="6"/>
        <v>3461024</v>
      </c>
      <c r="T51" s="36">
        <f t="shared" si="6"/>
        <v>3348052.7939400002</v>
      </c>
      <c r="U51" s="36">
        <f t="shared" si="6"/>
        <v>3449204</v>
      </c>
      <c r="V51" s="36">
        <f t="shared" si="6"/>
        <v>3284367</v>
      </c>
      <c r="W51" s="36">
        <f t="shared" si="6"/>
        <v>3285171</v>
      </c>
      <c r="X51" s="36">
        <f t="shared" si="6"/>
        <v>4322624</v>
      </c>
      <c r="Y51" s="36">
        <f t="shared" si="6"/>
        <v>4753581</v>
      </c>
      <c r="Z51" s="36">
        <f t="shared" si="6"/>
        <v>5004432</v>
      </c>
      <c r="AA51" s="36">
        <f t="shared" si="6"/>
        <v>6029404</v>
      </c>
      <c r="AB51" s="36">
        <f t="shared" si="6"/>
        <v>5547153</v>
      </c>
      <c r="AC51" s="36">
        <f t="shared" si="6"/>
        <v>5173333</v>
      </c>
      <c r="AD51" s="29">
        <f t="shared" si="6"/>
        <v>5293457</v>
      </c>
    </row>
    <row r="52" spans="2:30" ht="13.5" customHeight="1" x14ac:dyDescent="0.35">
      <c r="B52" s="30"/>
      <c r="C52" s="34"/>
      <c r="D52" s="48"/>
      <c r="E52" s="16"/>
      <c r="F52" s="16"/>
      <c r="G52" s="16"/>
      <c r="H52" s="16"/>
      <c r="I52" s="16"/>
      <c r="J52" s="16"/>
      <c r="K52" s="16"/>
      <c r="L52" s="16"/>
      <c r="M52" s="16"/>
      <c r="N52" s="16"/>
      <c r="AD52" s="18"/>
    </row>
    <row r="53" spans="2:30" ht="13.5" customHeight="1" x14ac:dyDescent="0.35">
      <c r="B53" s="14" t="s">
        <v>63</v>
      </c>
      <c r="C53" s="34"/>
      <c r="D53" s="48"/>
      <c r="E53" s="48"/>
      <c r="F53" s="16"/>
      <c r="G53" s="17"/>
      <c r="H53" s="17"/>
      <c r="I53" s="17"/>
      <c r="J53" s="17"/>
      <c r="K53" s="17"/>
      <c r="L53" s="17"/>
      <c r="M53" s="17"/>
      <c r="N53" s="17"/>
      <c r="AD53" s="18"/>
    </row>
    <row r="54" spans="2:30" ht="11.25" customHeight="1" x14ac:dyDescent="0.25">
      <c r="B54" s="41" t="s">
        <v>64</v>
      </c>
      <c r="C54" s="34">
        <v>1051808</v>
      </c>
      <c r="D54" s="24">
        <v>1064228</v>
      </c>
      <c r="E54" s="21">
        <v>1144169</v>
      </c>
      <c r="F54" s="21">
        <v>1863829</v>
      </c>
      <c r="G54" s="21">
        <v>1863829.09978</v>
      </c>
      <c r="H54" s="34">
        <v>4780929.42447</v>
      </c>
      <c r="I54" s="34">
        <v>4780929.42447</v>
      </c>
      <c r="J54" s="34">
        <v>4780929.1244700002</v>
      </c>
      <c r="K54" s="34">
        <v>4780929</v>
      </c>
      <c r="L54" s="34">
        <v>4780929</v>
      </c>
      <c r="M54" s="34">
        <v>4780929</v>
      </c>
      <c r="N54" s="34">
        <v>4780929</v>
      </c>
      <c r="O54" s="34">
        <v>4780929</v>
      </c>
      <c r="P54" s="34">
        <v>4780929</v>
      </c>
      <c r="Q54" s="34">
        <v>4780929</v>
      </c>
      <c r="R54" s="34">
        <v>4780929</v>
      </c>
      <c r="S54" s="34">
        <v>4777949</v>
      </c>
      <c r="T54" s="34">
        <v>8013514</v>
      </c>
      <c r="U54" s="34">
        <v>8013514</v>
      </c>
      <c r="V54" s="34">
        <v>8013514</v>
      </c>
      <c r="W54" s="34">
        <v>8057731</v>
      </c>
      <c r="X54" s="34">
        <v>8346465</v>
      </c>
      <c r="Y54" s="34">
        <v>8346465</v>
      </c>
      <c r="Z54" s="34">
        <v>8346465</v>
      </c>
      <c r="AA54" s="34">
        <v>8346465</v>
      </c>
      <c r="AB54" s="34">
        <v>8346465</v>
      </c>
      <c r="AC54" s="34">
        <v>8698233</v>
      </c>
      <c r="AD54" s="42">
        <v>8698233</v>
      </c>
    </row>
    <row r="55" spans="2:30" ht="11.25" customHeight="1" x14ac:dyDescent="0.25">
      <c r="B55" s="41" t="s">
        <v>65</v>
      </c>
      <c r="C55" s="34">
        <v>0</v>
      </c>
      <c r="D55" s="34">
        <v>0</v>
      </c>
      <c r="E55" s="34">
        <v>0</v>
      </c>
      <c r="F55" s="34">
        <v>0</v>
      </c>
      <c r="G55" s="34">
        <v>0</v>
      </c>
      <c r="H55" s="34">
        <v>0</v>
      </c>
      <c r="I55" s="34">
        <v>0</v>
      </c>
      <c r="J55" s="34">
        <v>0</v>
      </c>
      <c r="K55" s="34">
        <v>0</v>
      </c>
      <c r="L55" s="34">
        <v>0</v>
      </c>
      <c r="M55" s="34">
        <v>0</v>
      </c>
      <c r="N55" s="34">
        <v>0</v>
      </c>
      <c r="O55" s="34">
        <v>0</v>
      </c>
      <c r="P55" s="34">
        <v>0</v>
      </c>
      <c r="Q55" s="34">
        <v>0</v>
      </c>
      <c r="R55" s="34">
        <v>0</v>
      </c>
      <c r="S55" s="34">
        <v>0</v>
      </c>
      <c r="T55" s="50">
        <v>-2980</v>
      </c>
      <c r="U55" s="50">
        <v>-2980</v>
      </c>
      <c r="V55" s="50">
        <v>-13798</v>
      </c>
      <c r="W55" s="50">
        <v>-4095</v>
      </c>
      <c r="X55" s="50">
        <v>-4095</v>
      </c>
      <c r="Y55" s="50">
        <v>-20299</v>
      </c>
      <c r="Z55" s="50">
        <v>-9419</v>
      </c>
      <c r="AA55" s="50">
        <v>-26425</v>
      </c>
      <c r="AB55" s="50">
        <v>-26425</v>
      </c>
      <c r="AC55" s="50">
        <v>-26425</v>
      </c>
      <c r="AD55" s="32">
        <v>-14284</v>
      </c>
    </row>
    <row r="56" spans="2:30" ht="15.5" customHeight="1" x14ac:dyDescent="0.25">
      <c r="B56" s="51" t="s">
        <v>66</v>
      </c>
      <c r="C56" s="34">
        <v>13520</v>
      </c>
      <c r="D56" s="24">
        <v>76151</v>
      </c>
      <c r="E56" s="21">
        <v>11900</v>
      </c>
      <c r="F56" s="21">
        <v>44217</v>
      </c>
      <c r="G56" s="21">
        <v>44217</v>
      </c>
      <c r="H56" s="34">
        <v>44217.031450000002</v>
      </c>
      <c r="I56" s="34">
        <v>44217.031450000002</v>
      </c>
      <c r="J56" s="34">
        <v>44217.031450000002</v>
      </c>
      <c r="K56" s="34">
        <v>44217</v>
      </c>
      <c r="L56" s="34">
        <v>44217</v>
      </c>
      <c r="M56" s="34">
        <v>44217</v>
      </c>
      <c r="N56" s="34">
        <v>44217</v>
      </c>
      <c r="O56" s="34">
        <v>44217</v>
      </c>
      <c r="P56" s="34">
        <v>44217</v>
      </c>
      <c r="Q56" s="34">
        <v>44217</v>
      </c>
      <c r="R56" s="34">
        <v>44217</v>
      </c>
      <c r="S56" s="34">
        <v>44217</v>
      </c>
      <c r="T56" s="34">
        <v>44217</v>
      </c>
      <c r="U56" s="34">
        <v>44217</v>
      </c>
      <c r="V56" s="34">
        <v>44217</v>
      </c>
      <c r="W56" s="34">
        <v>0</v>
      </c>
      <c r="X56" s="34">
        <v>0</v>
      </c>
      <c r="Y56" s="34">
        <v>0</v>
      </c>
      <c r="Z56" s="34">
        <v>0</v>
      </c>
      <c r="AA56" s="34">
        <v>0</v>
      </c>
      <c r="AB56" s="34">
        <v>12934</v>
      </c>
      <c r="AC56" s="34">
        <v>0</v>
      </c>
      <c r="AD56" s="42">
        <v>0</v>
      </c>
    </row>
    <row r="57" spans="2:30" ht="11.25" customHeight="1" x14ac:dyDescent="0.25">
      <c r="B57" s="25" t="s">
        <v>67</v>
      </c>
      <c r="C57" s="34">
        <v>9641</v>
      </c>
      <c r="D57" s="24">
        <v>25908</v>
      </c>
      <c r="E57" s="21">
        <v>44195</v>
      </c>
      <c r="F57" s="21">
        <v>46688</v>
      </c>
      <c r="G57" s="21">
        <v>46688</v>
      </c>
      <c r="H57" s="21">
        <v>40955</v>
      </c>
      <c r="I57" s="34">
        <v>48733</v>
      </c>
      <c r="J57" s="34">
        <v>58113</v>
      </c>
      <c r="K57" s="52">
        <v>68608</v>
      </c>
      <c r="L57" s="52">
        <v>78902</v>
      </c>
      <c r="M57" s="52">
        <v>88738</v>
      </c>
      <c r="N57" s="52">
        <v>101796</v>
      </c>
      <c r="O57" s="52">
        <v>116159</v>
      </c>
      <c r="P57" s="52">
        <v>131523</v>
      </c>
      <c r="Q57" s="52">
        <v>143358.95000000001</v>
      </c>
      <c r="R57" s="52">
        <v>157851</v>
      </c>
      <c r="S57" s="52">
        <v>173321</v>
      </c>
      <c r="T57" s="52">
        <v>192566</v>
      </c>
      <c r="U57" s="34">
        <v>192566</v>
      </c>
      <c r="V57" s="34">
        <v>192566</v>
      </c>
      <c r="W57" s="34">
        <v>192566</v>
      </c>
      <c r="X57" s="34">
        <v>258476</v>
      </c>
      <c r="Y57" s="34">
        <v>258476</v>
      </c>
      <c r="Z57" s="34">
        <v>258476</v>
      </c>
      <c r="AA57" s="34">
        <v>258476</v>
      </c>
      <c r="AB57" s="34">
        <v>350122</v>
      </c>
      <c r="AC57" s="34">
        <v>350122</v>
      </c>
      <c r="AD57" s="42">
        <v>350122</v>
      </c>
    </row>
    <row r="58" spans="2:30" ht="11.25" customHeight="1" x14ac:dyDescent="0.25">
      <c r="B58" s="25" t="s">
        <v>68</v>
      </c>
      <c r="C58" s="34">
        <v>164036</v>
      </c>
      <c r="D58" s="24">
        <v>444263</v>
      </c>
      <c r="E58" s="21">
        <v>790291</v>
      </c>
      <c r="F58" s="21" t="s">
        <v>38</v>
      </c>
      <c r="G58" s="21">
        <v>947</v>
      </c>
      <c r="H58" s="21">
        <v>778155</v>
      </c>
      <c r="I58" s="34">
        <v>925924</v>
      </c>
      <c r="J58" s="34">
        <v>1104151</v>
      </c>
      <c r="K58" s="52">
        <v>1303567</v>
      </c>
      <c r="L58" s="52">
        <v>1499139</v>
      </c>
      <c r="M58" s="52">
        <v>1686021</v>
      </c>
      <c r="N58" s="52">
        <v>1934133</v>
      </c>
      <c r="O58" s="52">
        <v>2207022</v>
      </c>
      <c r="P58" s="52">
        <v>2498937</v>
      </c>
      <c r="Q58" s="52">
        <v>2723819.05</v>
      </c>
      <c r="R58" s="52">
        <v>2999171</v>
      </c>
      <c r="S58" s="52">
        <v>3291894</v>
      </c>
      <c r="T58" s="34">
        <v>424955</v>
      </c>
      <c r="U58" s="34">
        <v>328673</v>
      </c>
      <c r="V58" s="34">
        <v>193811</v>
      </c>
      <c r="W58" s="34">
        <v>93413</v>
      </c>
      <c r="X58" s="34">
        <v>424955</v>
      </c>
      <c r="Y58" s="34">
        <v>424955</v>
      </c>
      <c r="Z58" s="34">
        <v>424955</v>
      </c>
      <c r="AA58" s="34">
        <v>424955</v>
      </c>
      <c r="AB58" s="34">
        <v>424955</v>
      </c>
      <c r="AC58" s="34">
        <v>424955</v>
      </c>
      <c r="AD58" s="42">
        <v>424955</v>
      </c>
    </row>
    <row r="59" spans="2:30" ht="11.25" customHeight="1" x14ac:dyDescent="0.25">
      <c r="B59" s="25" t="s">
        <v>69</v>
      </c>
      <c r="C59" s="34">
        <v>0</v>
      </c>
      <c r="D59" s="34">
        <v>0</v>
      </c>
      <c r="E59" s="34">
        <v>0</v>
      </c>
      <c r="F59" s="34">
        <v>0</v>
      </c>
      <c r="G59" s="34">
        <v>0</v>
      </c>
      <c r="H59" s="34">
        <v>0</v>
      </c>
      <c r="I59" s="34">
        <v>0</v>
      </c>
      <c r="J59" s="34">
        <v>0</v>
      </c>
      <c r="K59" s="34">
        <v>0</v>
      </c>
      <c r="L59" s="34">
        <v>0</v>
      </c>
      <c r="M59" s="34">
        <v>0</v>
      </c>
      <c r="N59" s="34">
        <v>0</v>
      </c>
      <c r="O59" s="34">
        <v>0</v>
      </c>
      <c r="P59" s="34">
        <v>0</v>
      </c>
      <c r="Q59" s="34">
        <v>0</v>
      </c>
      <c r="R59" s="34">
        <v>0</v>
      </c>
      <c r="S59" s="34">
        <v>0</v>
      </c>
      <c r="T59" s="34">
        <v>0</v>
      </c>
      <c r="U59" s="34">
        <v>0</v>
      </c>
      <c r="V59" s="34">
        <v>0</v>
      </c>
      <c r="W59" s="34">
        <v>0</v>
      </c>
      <c r="X59" s="34">
        <v>129809</v>
      </c>
      <c r="Y59" s="50">
        <v>129809</v>
      </c>
      <c r="Z59" s="34">
        <v>129809</v>
      </c>
      <c r="AA59" s="50">
        <v>-318799</v>
      </c>
      <c r="AB59" s="50">
        <v>1275906</v>
      </c>
      <c r="AC59" s="34">
        <v>1275906</v>
      </c>
      <c r="AD59" s="42">
        <v>1275906</v>
      </c>
    </row>
    <row r="60" spans="2:30" ht="11.25" customHeight="1" x14ac:dyDescent="0.25">
      <c r="B60" s="25" t="s">
        <v>70</v>
      </c>
      <c r="C60" s="49">
        <v>39015</v>
      </c>
      <c r="D60" s="20">
        <v>39015</v>
      </c>
      <c r="E60" s="20">
        <v>1385</v>
      </c>
      <c r="F60" s="21">
        <v>298122</v>
      </c>
      <c r="G60" s="21">
        <v>532571</v>
      </c>
      <c r="H60" s="34">
        <v>0</v>
      </c>
      <c r="I60" s="34">
        <v>0</v>
      </c>
      <c r="J60" s="34">
        <v>0</v>
      </c>
      <c r="K60" s="34">
        <v>0</v>
      </c>
      <c r="L60" s="34">
        <v>0</v>
      </c>
      <c r="M60" s="34">
        <v>0</v>
      </c>
      <c r="N60" s="34">
        <v>0</v>
      </c>
      <c r="O60" s="34">
        <v>0</v>
      </c>
      <c r="P60" s="34">
        <v>0</v>
      </c>
      <c r="Q60" s="21">
        <v>0</v>
      </c>
      <c r="R60" s="21">
        <v>0</v>
      </c>
      <c r="S60" s="21">
        <v>0</v>
      </c>
      <c r="T60" s="21">
        <v>0</v>
      </c>
      <c r="U60" s="34">
        <v>237810</v>
      </c>
      <c r="V60" s="34">
        <v>562007</v>
      </c>
      <c r="W60" s="34">
        <v>935145</v>
      </c>
      <c r="X60" s="34">
        <v>0</v>
      </c>
      <c r="Y60" s="34">
        <v>137235</v>
      </c>
      <c r="Z60" s="34">
        <v>376751</v>
      </c>
      <c r="AA60" s="34">
        <v>1508655</v>
      </c>
      <c r="AB60" s="34" t="s">
        <v>38</v>
      </c>
      <c r="AC60" s="34">
        <v>212881</v>
      </c>
      <c r="AD60" s="42">
        <v>449686</v>
      </c>
    </row>
    <row r="61" spans="2:30" ht="22.5" customHeight="1" x14ac:dyDescent="0.25">
      <c r="B61" s="53" t="s">
        <v>71</v>
      </c>
      <c r="C61" s="36">
        <f t="shared" ref="C61:AD61" si="7">SUM(C54:C60)</f>
        <v>1278020</v>
      </c>
      <c r="D61" s="36">
        <f t="shared" si="7"/>
        <v>1649565</v>
      </c>
      <c r="E61" s="36">
        <f t="shared" si="7"/>
        <v>1991940</v>
      </c>
      <c r="F61" s="36">
        <f t="shared" si="7"/>
        <v>2252856</v>
      </c>
      <c r="G61" s="36">
        <f t="shared" si="7"/>
        <v>2488252.0997799998</v>
      </c>
      <c r="H61" s="36">
        <f t="shared" si="7"/>
        <v>5644256.4559199996</v>
      </c>
      <c r="I61" s="36">
        <f t="shared" si="7"/>
        <v>5799803.4559199996</v>
      </c>
      <c r="J61" s="36">
        <f t="shared" si="7"/>
        <v>5987410.1559199998</v>
      </c>
      <c r="K61" s="36">
        <f t="shared" si="7"/>
        <v>6197321</v>
      </c>
      <c r="L61" s="36">
        <f t="shared" si="7"/>
        <v>6403187</v>
      </c>
      <c r="M61" s="36">
        <f t="shared" si="7"/>
        <v>6599905</v>
      </c>
      <c r="N61" s="36">
        <f t="shared" si="7"/>
        <v>6861075</v>
      </c>
      <c r="O61" s="36">
        <f t="shared" si="7"/>
        <v>7148327</v>
      </c>
      <c r="P61" s="36">
        <f t="shared" si="7"/>
        <v>7455606</v>
      </c>
      <c r="Q61" s="36">
        <f t="shared" si="7"/>
        <v>7692324</v>
      </c>
      <c r="R61" s="36">
        <f t="shared" si="7"/>
        <v>7982168</v>
      </c>
      <c r="S61" s="36">
        <f t="shared" si="7"/>
        <v>8287381</v>
      </c>
      <c r="T61" s="36">
        <f t="shared" si="7"/>
        <v>8672272</v>
      </c>
      <c r="U61" s="36">
        <f t="shared" si="7"/>
        <v>8813800</v>
      </c>
      <c r="V61" s="36">
        <f t="shared" si="7"/>
        <v>8992317</v>
      </c>
      <c r="W61" s="36">
        <f t="shared" si="7"/>
        <v>9274760</v>
      </c>
      <c r="X61" s="36">
        <f t="shared" si="7"/>
        <v>9155610</v>
      </c>
      <c r="Y61" s="36">
        <f t="shared" si="7"/>
        <v>9276641</v>
      </c>
      <c r="Z61" s="36">
        <f t="shared" si="7"/>
        <v>9527037</v>
      </c>
      <c r="AA61" s="36">
        <f t="shared" si="7"/>
        <v>10193327</v>
      </c>
      <c r="AB61" s="36">
        <f t="shared" si="7"/>
        <v>10383957</v>
      </c>
      <c r="AC61" s="36">
        <f t="shared" si="7"/>
        <v>10935672</v>
      </c>
      <c r="AD61" s="29">
        <f t="shared" si="7"/>
        <v>11184618</v>
      </c>
    </row>
    <row r="62" spans="2:30" ht="13.5" customHeight="1" x14ac:dyDescent="0.35">
      <c r="B62" s="54"/>
      <c r="C62" s="49"/>
      <c r="D62" s="48"/>
      <c r="E62" s="32"/>
      <c r="F62" s="32"/>
      <c r="G62" s="55"/>
      <c r="H62" s="55"/>
      <c r="I62" s="55"/>
      <c r="J62" s="55"/>
      <c r="K62" s="55"/>
      <c r="L62" s="55"/>
      <c r="M62" s="55"/>
      <c r="N62" s="55"/>
      <c r="AD62" s="18"/>
    </row>
    <row r="63" spans="2:30" ht="22.5" customHeight="1" x14ac:dyDescent="0.25">
      <c r="B63" s="56" t="s">
        <v>72</v>
      </c>
      <c r="C63" s="34">
        <v>0</v>
      </c>
      <c r="D63" s="57">
        <v>0</v>
      </c>
      <c r="E63" s="26">
        <v>0</v>
      </c>
      <c r="F63" s="20">
        <v>63302.648000000001</v>
      </c>
      <c r="G63" s="20">
        <v>63553</v>
      </c>
      <c r="H63" s="20">
        <v>63284</v>
      </c>
      <c r="I63" s="20">
        <v>64457</v>
      </c>
      <c r="J63" s="20">
        <v>67415</v>
      </c>
      <c r="K63" s="20">
        <v>70928</v>
      </c>
      <c r="L63" s="20">
        <v>73394</v>
      </c>
      <c r="M63" s="20">
        <v>75890</v>
      </c>
      <c r="N63" s="20">
        <v>79272</v>
      </c>
      <c r="O63" s="20">
        <v>82943</v>
      </c>
      <c r="P63" s="20">
        <v>86379</v>
      </c>
      <c r="Q63" s="20">
        <v>89272.4</v>
      </c>
      <c r="R63" s="20">
        <v>93836</v>
      </c>
      <c r="S63" s="20">
        <v>98030</v>
      </c>
      <c r="T63" s="20">
        <v>101241</v>
      </c>
      <c r="U63" s="20">
        <v>103804</v>
      </c>
      <c r="V63" s="20">
        <v>108517</v>
      </c>
      <c r="W63" s="20">
        <v>121956</v>
      </c>
      <c r="X63" s="20">
        <v>76683</v>
      </c>
      <c r="Y63" s="20">
        <v>79696</v>
      </c>
      <c r="Z63" s="20">
        <v>85385</v>
      </c>
      <c r="AA63" s="20">
        <v>1058071</v>
      </c>
      <c r="AB63" s="20">
        <v>1083859</v>
      </c>
      <c r="AC63" s="20">
        <v>1061900</v>
      </c>
      <c r="AD63" s="42">
        <v>1160623</v>
      </c>
    </row>
    <row r="64" spans="2:30" ht="11.25" customHeight="1" x14ac:dyDescent="0.25">
      <c r="B64" s="58" t="s">
        <v>73</v>
      </c>
      <c r="C64" s="36">
        <f t="shared" ref="C64:K64" si="8">SUM(C61,C63)</f>
        <v>1278020</v>
      </c>
      <c r="D64" s="36">
        <f t="shared" si="8"/>
        <v>1649565</v>
      </c>
      <c r="E64" s="36">
        <f t="shared" si="8"/>
        <v>1991940</v>
      </c>
      <c r="F64" s="36">
        <f t="shared" si="8"/>
        <v>2316158.648</v>
      </c>
      <c r="G64" s="36">
        <f t="shared" si="8"/>
        <v>2551805.0997799998</v>
      </c>
      <c r="H64" s="36">
        <f t="shared" si="8"/>
        <v>5707540.4559199996</v>
      </c>
      <c r="I64" s="36">
        <f t="shared" si="8"/>
        <v>5864260.4559199996</v>
      </c>
      <c r="J64" s="36">
        <f t="shared" si="8"/>
        <v>6054825.1559199998</v>
      </c>
      <c r="K64" s="36">
        <f t="shared" si="8"/>
        <v>6268249</v>
      </c>
      <c r="L64" s="36">
        <v>6476581</v>
      </c>
      <c r="M64" s="36">
        <v>6675795.22437</v>
      </c>
      <c r="N64" s="36">
        <f>SUM(N61:N63)</f>
        <v>6940347</v>
      </c>
      <c r="O64" s="36">
        <v>7231270</v>
      </c>
      <c r="P64" s="36">
        <f t="shared" ref="P64:AD64" si="9">SUM(P63,P61)</f>
        <v>7541985</v>
      </c>
      <c r="Q64" s="36">
        <f t="shared" si="9"/>
        <v>7781596.4000000004</v>
      </c>
      <c r="R64" s="36">
        <f t="shared" si="9"/>
        <v>8076004</v>
      </c>
      <c r="S64" s="36">
        <f t="shared" si="9"/>
        <v>8385411</v>
      </c>
      <c r="T64" s="36">
        <f t="shared" si="9"/>
        <v>8773513</v>
      </c>
      <c r="U64" s="36">
        <f t="shared" si="9"/>
        <v>8917604</v>
      </c>
      <c r="V64" s="36">
        <f t="shared" si="9"/>
        <v>9100834</v>
      </c>
      <c r="W64" s="36">
        <f t="shared" si="9"/>
        <v>9396716</v>
      </c>
      <c r="X64" s="36">
        <f t="shared" si="9"/>
        <v>9232293</v>
      </c>
      <c r="Y64" s="36">
        <f t="shared" si="9"/>
        <v>9356337</v>
      </c>
      <c r="Z64" s="36">
        <f t="shared" si="9"/>
        <v>9612422</v>
      </c>
      <c r="AA64" s="36">
        <f t="shared" si="9"/>
        <v>11251398</v>
      </c>
      <c r="AB64" s="36">
        <f t="shared" si="9"/>
        <v>11467816</v>
      </c>
      <c r="AC64" s="36">
        <f t="shared" si="9"/>
        <v>11997572</v>
      </c>
      <c r="AD64" s="29">
        <f t="shared" si="9"/>
        <v>12345241</v>
      </c>
    </row>
    <row r="65" spans="2:30" ht="13.5" customHeight="1" x14ac:dyDescent="0.35">
      <c r="B65" s="30"/>
      <c r="C65" s="16"/>
      <c r="D65" s="39"/>
      <c r="E65" s="32"/>
      <c r="F65" s="32"/>
      <c r="G65" s="16"/>
      <c r="H65" s="16"/>
      <c r="I65" s="16"/>
      <c r="J65" s="16"/>
      <c r="K65" s="16"/>
      <c r="L65" s="16"/>
      <c r="M65" s="16"/>
      <c r="N65" s="16"/>
      <c r="AD65" s="18"/>
    </row>
    <row r="66" spans="2:30" ht="11.25" customHeight="1" x14ac:dyDescent="0.25">
      <c r="B66" s="59" t="s">
        <v>74</v>
      </c>
      <c r="C66" s="36">
        <f t="shared" ref="C66:K66" si="10">C41+C51+C61+C63</f>
        <v>2677762</v>
      </c>
      <c r="D66" s="36">
        <f t="shared" si="10"/>
        <v>3435428</v>
      </c>
      <c r="E66" s="36">
        <f t="shared" si="10"/>
        <v>4193441</v>
      </c>
      <c r="F66" s="36">
        <f t="shared" si="10"/>
        <v>5130343.648</v>
      </c>
      <c r="G66" s="36">
        <f t="shared" si="10"/>
        <v>5760520.1685800003</v>
      </c>
      <c r="H66" s="36">
        <f t="shared" si="10"/>
        <v>8198711.8571099993</v>
      </c>
      <c r="I66" s="36">
        <f t="shared" si="10"/>
        <v>8181505.295239999</v>
      </c>
      <c r="J66" s="36">
        <f t="shared" si="10"/>
        <v>8758601.5623800009</v>
      </c>
      <c r="K66" s="36">
        <f t="shared" si="10"/>
        <v>9205963</v>
      </c>
      <c r="L66" s="36">
        <v>9954991</v>
      </c>
      <c r="M66" s="36">
        <v>10460070</v>
      </c>
      <c r="N66" s="36">
        <f>SUM(N64,N51,N41)</f>
        <v>11434974.449039999</v>
      </c>
      <c r="O66" s="36">
        <v>12387778.937999999</v>
      </c>
      <c r="P66" s="36">
        <f t="shared" ref="P66:AD66" si="11">SUM(P64,P51,P41)</f>
        <v>13263937.94475</v>
      </c>
      <c r="Q66" s="36">
        <f t="shared" si="11"/>
        <v>13726169.621890001</v>
      </c>
      <c r="R66" s="36">
        <f t="shared" si="11"/>
        <v>14361462</v>
      </c>
      <c r="S66" s="36">
        <f t="shared" si="11"/>
        <v>15038244</v>
      </c>
      <c r="T66" s="36">
        <f t="shared" si="11"/>
        <v>16357295.79394</v>
      </c>
      <c r="U66" s="36">
        <f t="shared" si="11"/>
        <v>16519334</v>
      </c>
      <c r="V66" s="36">
        <f t="shared" si="11"/>
        <v>17131008</v>
      </c>
      <c r="W66" s="36">
        <f t="shared" si="11"/>
        <v>17900655</v>
      </c>
      <c r="X66" s="36">
        <f t="shared" si="11"/>
        <v>18228167</v>
      </c>
      <c r="Y66" s="36">
        <f t="shared" si="11"/>
        <v>19342417</v>
      </c>
      <c r="Z66" s="36">
        <f t="shared" si="11"/>
        <v>19666720</v>
      </c>
      <c r="AA66" s="36">
        <f t="shared" si="11"/>
        <v>23696093</v>
      </c>
      <c r="AB66" s="36">
        <f t="shared" si="11"/>
        <v>24352014</v>
      </c>
      <c r="AC66" s="36">
        <f t="shared" si="11"/>
        <v>24737405</v>
      </c>
      <c r="AD66" s="29">
        <f t="shared" si="11"/>
        <v>25153122</v>
      </c>
    </row>
    <row r="70" spans="2:30" ht="11.25" customHeight="1" x14ac:dyDescent="0.25">
      <c r="P70" s="60"/>
    </row>
    <row r="80" spans="2:30" ht="11.25" customHeight="1" x14ac:dyDescent="0.25">
      <c r="H80" s="61"/>
    </row>
  </sheetData>
  <mergeCells count="1">
    <mergeCell ref="B29:H29"/>
  </mergeCells>
  <printOptions horizontalCentered="1" verticalCentered="1"/>
  <pageMargins left="0.78749999999999998" right="0.78749999999999998" top="0.78749999999999998" bottom="0.78749999999999998" header="0.511811023622047" footer="0.39374999999999999"/>
  <pageSetup paperSize="9" firstPageNumber="10" orientation="portrait" useFirstPageNumber="1" horizontalDpi="300" verticalDpi="300"/>
  <headerFooter>
    <oddFooter>&amp;R&amp;"Arial,Regular"&amp;6 &amp;P</oddFooter>
  </headerFooter>
  <drawing r:id="rId1"/>
  <legacyDrawingHF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046CB4"/>
    <pageSetUpPr fitToPage="1"/>
  </sheetPr>
  <dimension ref="B1:AS42"/>
  <sheetViews>
    <sheetView showGridLines="0" zoomScale="80" zoomScaleNormal="80" workbookViewId="0">
      <pane xSplit="2" ySplit="5" topLeftCell="AJ6" activePane="bottomRight" state="frozen"/>
      <selection pane="topRight" activeCell="AH1" sqref="AH1"/>
      <selection pane="bottomLeft" activeCell="A15" sqref="A15"/>
      <selection pane="bottomRight" activeCell="AS6" sqref="AS6"/>
    </sheetView>
  </sheetViews>
  <sheetFormatPr defaultColWidth="9.1796875" defaultRowHeight="11.5" outlineLevelCol="1" x14ac:dyDescent="0.25"/>
  <cols>
    <col min="1" max="1" width="1.81640625" style="62" customWidth="1"/>
    <col min="2" max="2" width="48" style="62" customWidth="1"/>
    <col min="3" max="3" width="9.54296875" style="62" customWidth="1"/>
    <col min="4" max="4" width="9.453125" style="62" customWidth="1"/>
    <col min="5" max="5" width="9.54296875" style="62" hidden="1" customWidth="1" outlineLevel="1"/>
    <col min="6" max="6" width="9.1796875" style="62" hidden="1" outlineLevel="1"/>
    <col min="7" max="7" width="9.453125" style="62" hidden="1" customWidth="1" outlineLevel="1"/>
    <col min="8" max="8" width="9.453125" style="62" customWidth="1" collapsed="1"/>
    <col min="9" max="10" width="9.453125" style="62" hidden="1" customWidth="1" outlineLevel="1"/>
    <col min="11" max="11" width="9.54296875" style="62" hidden="1" customWidth="1" outlineLevel="1"/>
    <col min="12" max="12" width="9.453125" style="62" hidden="1" customWidth="1" outlineLevel="1"/>
    <col min="13" max="13" width="9.54296875" style="62" customWidth="1" collapsed="1"/>
    <col min="14" max="14" width="9.54296875" style="62" customWidth="1"/>
    <col min="15" max="16" width="9.453125" style="62" hidden="1" customWidth="1" outlineLevel="1"/>
    <col min="17" max="17" width="8.81640625" style="62" hidden="1" customWidth="1" outlineLevel="1"/>
    <col min="18" max="18" width="9.1796875" style="62" hidden="1" outlineLevel="1"/>
    <col min="19" max="19" width="9.54296875" style="62" customWidth="1" collapsed="1"/>
    <col min="20" max="20" width="9.54296875" style="62" hidden="1" customWidth="1" outlineLevel="1"/>
    <col min="21" max="21" width="9.1796875" style="62" hidden="1" outlineLevel="1"/>
    <col min="22" max="23" width="9.54296875" style="62" hidden="1" customWidth="1" outlineLevel="1"/>
    <col min="24" max="24" width="10.7265625" style="62" customWidth="1" collapsed="1"/>
    <col min="25" max="26" width="10.453125" style="62" hidden="1" customWidth="1" outlineLevel="1"/>
    <col min="27" max="27" width="9.54296875" style="62" hidden="1" customWidth="1" outlineLevel="1"/>
    <col min="28" max="28" width="10.453125" style="62" hidden="1" customWidth="1" outlineLevel="1"/>
    <col min="29" max="29" width="11" style="62" customWidth="1" collapsed="1"/>
    <col min="30" max="32" width="9.54296875" style="62" hidden="1" customWidth="1" outlineLevel="1"/>
    <col min="33" max="33" width="14.1796875" style="62" hidden="1" customWidth="1" outlineLevel="1"/>
    <col min="34" max="35" width="16.1796875" style="62" hidden="1" customWidth="1" outlineLevel="1"/>
    <col min="36" max="36" width="16.1796875" style="62" customWidth="1" collapsed="1"/>
    <col min="37" max="45" width="16.1796875" style="62" customWidth="1"/>
    <col min="46" max="16384" width="9.1796875" style="62"/>
  </cols>
  <sheetData>
    <row r="1" spans="2:45" ht="12" customHeight="1" x14ac:dyDescent="0.25"/>
    <row r="2" spans="2:45" s="5" customFormat="1" ht="11.25" customHeight="1" x14ac:dyDescent="0.35"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7"/>
      <c r="P2" s="7"/>
      <c r="Q2" s="7"/>
    </row>
    <row r="3" spans="2:45" s="5" customFormat="1" ht="11.25" customHeight="1" x14ac:dyDescent="0.35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7"/>
      <c r="P3" s="7"/>
      <c r="Q3" s="7"/>
    </row>
    <row r="4" spans="2:45" ht="11.25" customHeight="1" x14ac:dyDescent="0.25">
      <c r="B4" s="63"/>
      <c r="M4" s="63"/>
      <c r="N4" s="63"/>
      <c r="O4" s="63"/>
      <c r="P4" s="63"/>
      <c r="Q4" s="63"/>
      <c r="T4" s="64"/>
      <c r="U4" s="64"/>
      <c r="V4" s="64"/>
      <c r="W4" s="64"/>
      <c r="X4" s="64"/>
      <c r="Y4" s="64"/>
      <c r="Z4" s="64"/>
      <c r="AA4" s="64"/>
      <c r="AB4" s="64"/>
      <c r="AC4" s="64"/>
    </row>
    <row r="5" spans="2:45" ht="34.5" customHeight="1" x14ac:dyDescent="0.25">
      <c r="B5" s="38" t="s">
        <v>75</v>
      </c>
      <c r="C5" s="65">
        <v>2017</v>
      </c>
      <c r="D5" s="65">
        <v>2018</v>
      </c>
      <c r="E5" s="66" t="s">
        <v>76</v>
      </c>
      <c r="F5" s="66" t="s">
        <v>77</v>
      </c>
      <c r="G5" s="66" t="s">
        <v>78</v>
      </c>
      <c r="H5" s="65">
        <v>2019</v>
      </c>
      <c r="I5" s="66" t="s">
        <v>79</v>
      </c>
      <c r="J5" s="66" t="s">
        <v>80</v>
      </c>
      <c r="K5" s="66" t="s">
        <v>81</v>
      </c>
      <c r="L5" s="66" t="s">
        <v>82</v>
      </c>
      <c r="M5" s="65">
        <v>2020</v>
      </c>
      <c r="N5" s="66" t="s">
        <v>83</v>
      </c>
      <c r="O5" s="66" t="s">
        <v>84</v>
      </c>
      <c r="P5" s="66" t="s">
        <v>85</v>
      </c>
      <c r="Q5" s="66" t="s">
        <v>86</v>
      </c>
      <c r="R5" s="66" t="s">
        <v>87</v>
      </c>
      <c r="S5" s="65">
        <v>2021</v>
      </c>
      <c r="T5" s="66" t="s">
        <v>88</v>
      </c>
      <c r="U5" s="66" t="s">
        <v>89</v>
      </c>
      <c r="V5" s="66" t="s">
        <v>90</v>
      </c>
      <c r="W5" s="66" t="s">
        <v>91</v>
      </c>
      <c r="X5" s="65">
        <v>2022</v>
      </c>
      <c r="Y5" s="66" t="s">
        <v>92</v>
      </c>
      <c r="Z5" s="66" t="s">
        <v>93</v>
      </c>
      <c r="AA5" s="66" t="s">
        <v>94</v>
      </c>
      <c r="AB5" s="66" t="s">
        <v>95</v>
      </c>
      <c r="AC5" s="67">
        <v>2023</v>
      </c>
      <c r="AD5" s="66" t="s">
        <v>96</v>
      </c>
      <c r="AE5" s="66" t="s">
        <v>97</v>
      </c>
      <c r="AF5" s="66" t="s">
        <v>98</v>
      </c>
      <c r="AG5" s="68" t="s">
        <v>99</v>
      </c>
      <c r="AH5" s="66" t="s">
        <v>100</v>
      </c>
      <c r="AI5" s="68" t="s">
        <v>101</v>
      </c>
      <c r="AJ5" s="65">
        <v>2024</v>
      </c>
      <c r="AK5" s="68" t="s">
        <v>102</v>
      </c>
      <c r="AL5" s="66" t="s">
        <v>103</v>
      </c>
      <c r="AM5" s="68" t="s">
        <v>104</v>
      </c>
      <c r="AN5" s="66" t="s">
        <v>105</v>
      </c>
      <c r="AO5" s="68" t="s">
        <v>106</v>
      </c>
      <c r="AP5" s="66" t="s">
        <v>107</v>
      </c>
      <c r="AQ5" s="66" t="s">
        <v>108</v>
      </c>
      <c r="AR5" s="66" t="s">
        <v>109</v>
      </c>
      <c r="AS5" s="66" t="s">
        <v>224</v>
      </c>
    </row>
    <row r="6" spans="2:45" ht="11.25" customHeight="1" x14ac:dyDescent="0.25">
      <c r="B6" s="69" t="s">
        <v>110</v>
      </c>
      <c r="C6" s="70">
        <v>5802990</v>
      </c>
      <c r="D6" s="71">
        <v>6915381</v>
      </c>
      <c r="E6" s="71">
        <v>3980487</v>
      </c>
      <c r="F6" s="71">
        <v>2353255.1363300001</v>
      </c>
      <c r="G6" s="71">
        <v>2372505.5460000001</v>
      </c>
      <c r="H6" s="71">
        <v>8706248</v>
      </c>
      <c r="I6" s="72">
        <v>2409284.4245699998</v>
      </c>
      <c r="J6" s="71">
        <v>2889003.3484299998</v>
      </c>
      <c r="K6" s="71">
        <v>3463454.227</v>
      </c>
      <c r="L6" s="71">
        <v>3635295.9097899999</v>
      </c>
      <c r="M6" s="71">
        <v>12397038.06873</v>
      </c>
      <c r="N6" s="71">
        <v>12397038.06873</v>
      </c>
      <c r="O6" s="71">
        <v>3362273.0934219998</v>
      </c>
      <c r="P6" s="71">
        <v>3724341.6850194102</v>
      </c>
      <c r="Q6" s="71">
        <v>4349125</v>
      </c>
      <c r="R6" s="71">
        <v>4441117.2215585904</v>
      </c>
      <c r="S6" s="71">
        <v>15876857</v>
      </c>
      <c r="T6" s="71">
        <v>4578779.5362334196</v>
      </c>
      <c r="U6" s="71">
        <v>5201989</v>
      </c>
      <c r="V6" s="71">
        <v>5923131</v>
      </c>
      <c r="W6" s="71">
        <v>6064576.9633321296</v>
      </c>
      <c r="X6" s="71">
        <v>21768476.963332102</v>
      </c>
      <c r="Y6" s="71">
        <v>5867879.7143432098</v>
      </c>
      <c r="Z6" s="71">
        <v>6429472</v>
      </c>
      <c r="AA6" s="72">
        <v>6934929</v>
      </c>
      <c r="AB6" s="71">
        <v>7541305.2856567902</v>
      </c>
      <c r="AC6" s="71">
        <v>26773586</v>
      </c>
      <c r="AD6" s="71">
        <v>7382470.6477288902</v>
      </c>
      <c r="AE6" s="71">
        <v>7638924.3522711098</v>
      </c>
      <c r="AF6" s="72">
        <v>8337057</v>
      </c>
      <c r="AG6" s="72">
        <v>8337057</v>
      </c>
      <c r="AH6" s="72">
        <v>8726977</v>
      </c>
      <c r="AI6" s="72">
        <v>8726977</v>
      </c>
      <c r="AJ6" s="72">
        <v>32085428</v>
      </c>
      <c r="AK6" s="72">
        <v>32085428</v>
      </c>
      <c r="AL6" s="71">
        <v>8331305</v>
      </c>
      <c r="AM6" s="71">
        <v>8331305</v>
      </c>
      <c r="AN6" s="71">
        <v>8779636.4332162291</v>
      </c>
      <c r="AO6" s="71">
        <v>8779636.4332162291</v>
      </c>
      <c r="AP6" s="71">
        <v>10763538</v>
      </c>
      <c r="AQ6" s="71">
        <v>10549922.635783801</v>
      </c>
      <c r="AR6" s="71">
        <v>9402270</v>
      </c>
      <c r="AS6" s="73">
        <v>9852461</v>
      </c>
    </row>
    <row r="7" spans="2:45" ht="11.25" customHeight="1" x14ac:dyDescent="0.25">
      <c r="B7" s="74" t="s">
        <v>111</v>
      </c>
      <c r="C7" s="75">
        <v>-4256305.36787144</v>
      </c>
      <c r="D7" s="75">
        <v>-5072216</v>
      </c>
      <c r="E7" s="24">
        <v>-2946774</v>
      </c>
      <c r="F7" s="76">
        <v>-1729167.71835</v>
      </c>
      <c r="G7" s="24">
        <v>-1887849.7166964901</v>
      </c>
      <c r="H7" s="24">
        <v>-6563791</v>
      </c>
      <c r="I7" s="24">
        <v>-1805748</v>
      </c>
      <c r="J7" s="24">
        <v>-2195072</v>
      </c>
      <c r="K7" s="24">
        <v>-2625787</v>
      </c>
      <c r="L7" s="24">
        <v>-2781019.9070299999</v>
      </c>
      <c r="M7" s="24">
        <v>-9407627.4169100095</v>
      </c>
      <c r="N7" s="24">
        <v>-9407627.4169100095</v>
      </c>
      <c r="O7" s="24">
        <v>-2560194.066782</v>
      </c>
      <c r="P7" s="24">
        <v>-2861692.34466941</v>
      </c>
      <c r="Q7" s="24">
        <v>-3311219</v>
      </c>
      <c r="R7" s="24">
        <v>-3441309.5885486002</v>
      </c>
      <c r="S7" s="24">
        <v>-12174415</v>
      </c>
      <c r="T7" s="24">
        <v>-3553067.3458934198</v>
      </c>
      <c r="U7" s="24">
        <v>-4019431</v>
      </c>
      <c r="V7" s="24">
        <v>-4568982</v>
      </c>
      <c r="W7" s="24">
        <v>-4752904.9633321296</v>
      </c>
      <c r="X7" s="24">
        <v>-16893370.963332102</v>
      </c>
      <c r="Y7" s="24">
        <v>-4574505.7143432098</v>
      </c>
      <c r="Z7" s="24">
        <v>-4985038</v>
      </c>
      <c r="AA7" s="24">
        <v>-5374203</v>
      </c>
      <c r="AB7" s="24">
        <v>-5849003.3306467896</v>
      </c>
      <c r="AC7" s="24">
        <v>-20782750.044989999</v>
      </c>
      <c r="AD7" s="24">
        <v>-5732716</v>
      </c>
      <c r="AE7" s="24">
        <v>-5926460</v>
      </c>
      <c r="AF7" s="24">
        <v>-6443134</v>
      </c>
      <c r="AG7" s="24">
        <v>-6479360</v>
      </c>
      <c r="AH7" s="24">
        <v>-6723045</v>
      </c>
      <c r="AI7" s="24">
        <v>-6821183</v>
      </c>
      <c r="AJ7" s="24">
        <v>-24825355</v>
      </c>
      <c r="AK7" s="24">
        <v>-24919689</v>
      </c>
      <c r="AL7" s="24">
        <v>-6414649</v>
      </c>
      <c r="AM7" s="24">
        <v>-6478662</v>
      </c>
      <c r="AN7" s="24">
        <v>-6756571.43321623</v>
      </c>
      <c r="AO7" s="24">
        <v>-6685998</v>
      </c>
      <c r="AP7" s="24">
        <v>-8470764</v>
      </c>
      <c r="AQ7" s="24">
        <v>-8175217.4467837699</v>
      </c>
      <c r="AR7" s="24">
        <v>-7251758</v>
      </c>
      <c r="AS7" s="32">
        <v>-7541266</v>
      </c>
    </row>
    <row r="8" spans="2:45" ht="11.25" customHeight="1" x14ac:dyDescent="0.25">
      <c r="B8" s="74"/>
      <c r="C8" s="24" t="s">
        <v>112</v>
      </c>
      <c r="D8" s="24" t="s">
        <v>112</v>
      </c>
      <c r="E8" s="24" t="s">
        <v>112</v>
      </c>
      <c r="F8" s="77"/>
      <c r="G8" s="77"/>
      <c r="H8" s="24" t="s">
        <v>112</v>
      </c>
      <c r="I8" s="24"/>
      <c r="J8" s="24"/>
      <c r="K8" s="24"/>
      <c r="L8" s="24"/>
      <c r="M8" s="77"/>
      <c r="N8" s="77"/>
      <c r="O8" s="77"/>
      <c r="P8" s="77"/>
      <c r="Q8" s="77"/>
      <c r="R8" s="77"/>
      <c r="S8" s="77"/>
      <c r="T8" s="77"/>
      <c r="U8" s="77"/>
      <c r="V8" s="77"/>
      <c r="W8" s="77"/>
      <c r="X8" s="77"/>
      <c r="Y8" s="77"/>
      <c r="Z8" s="77"/>
      <c r="AA8" s="77"/>
      <c r="AB8" s="77"/>
      <c r="AC8" s="77"/>
      <c r="AD8" s="77"/>
      <c r="AE8" s="77"/>
      <c r="AF8" s="77"/>
      <c r="AG8" s="77"/>
      <c r="AH8" s="77"/>
      <c r="AI8" s="77"/>
      <c r="AJ8" s="77"/>
      <c r="AK8" s="77"/>
      <c r="AL8" s="77"/>
      <c r="AM8" s="77"/>
      <c r="AN8" s="77"/>
      <c r="AO8" s="77"/>
      <c r="AP8" s="77"/>
      <c r="AQ8" s="77"/>
      <c r="AR8" s="77"/>
      <c r="AS8" s="77"/>
    </row>
    <row r="9" spans="2:45" ht="11.25" customHeight="1" x14ac:dyDescent="0.25">
      <c r="B9" s="78" t="s">
        <v>113</v>
      </c>
      <c r="C9" s="79">
        <f t="shared" ref="C9:AS9" si="0">SUM(C6:C7)</f>
        <v>1546684.63212856</v>
      </c>
      <c r="D9" s="79">
        <f t="shared" si="0"/>
        <v>1843165</v>
      </c>
      <c r="E9" s="79">
        <f t="shared" si="0"/>
        <v>1033713</v>
      </c>
      <c r="F9" s="79">
        <f t="shared" si="0"/>
        <v>624087.41798000014</v>
      </c>
      <c r="G9" s="79">
        <f t="shared" si="0"/>
        <v>484655.82930351002</v>
      </c>
      <c r="H9" s="79">
        <f t="shared" si="0"/>
        <v>2142457</v>
      </c>
      <c r="I9" s="79">
        <f t="shared" si="0"/>
        <v>603536.4245699998</v>
      </c>
      <c r="J9" s="79">
        <f t="shared" si="0"/>
        <v>693931.34842999978</v>
      </c>
      <c r="K9" s="79">
        <f t="shared" si="0"/>
        <v>837667.22699999996</v>
      </c>
      <c r="L9" s="79">
        <f t="shared" si="0"/>
        <v>854276.00276000006</v>
      </c>
      <c r="M9" s="79">
        <f t="shared" si="0"/>
        <v>2989410.6518199909</v>
      </c>
      <c r="N9" s="79">
        <f t="shared" si="0"/>
        <v>2989410.6518199909</v>
      </c>
      <c r="O9" s="79">
        <f t="shared" si="0"/>
        <v>802079.02663999982</v>
      </c>
      <c r="P9" s="79">
        <f t="shared" si="0"/>
        <v>862649.34035000019</v>
      </c>
      <c r="Q9" s="79">
        <f t="shared" si="0"/>
        <v>1037906</v>
      </c>
      <c r="R9" s="79">
        <f t="shared" si="0"/>
        <v>999807.63300999021</v>
      </c>
      <c r="S9" s="79">
        <f t="shared" si="0"/>
        <v>3702442</v>
      </c>
      <c r="T9" s="79">
        <f t="shared" si="0"/>
        <v>1025712.1903399997</v>
      </c>
      <c r="U9" s="79">
        <f t="shared" si="0"/>
        <v>1182558</v>
      </c>
      <c r="V9" s="79">
        <f t="shared" si="0"/>
        <v>1354149</v>
      </c>
      <c r="W9" s="79">
        <f t="shared" si="0"/>
        <v>1311672</v>
      </c>
      <c r="X9" s="79">
        <f t="shared" si="0"/>
        <v>4875106</v>
      </c>
      <c r="Y9" s="79">
        <f t="shared" si="0"/>
        <v>1293374</v>
      </c>
      <c r="Z9" s="79">
        <f t="shared" si="0"/>
        <v>1444434</v>
      </c>
      <c r="AA9" s="79">
        <f t="shared" si="0"/>
        <v>1560726</v>
      </c>
      <c r="AB9" s="79">
        <f t="shared" si="0"/>
        <v>1692301.9550100006</v>
      </c>
      <c r="AC9" s="79">
        <f t="shared" si="0"/>
        <v>5990835.9550100006</v>
      </c>
      <c r="AD9" s="79">
        <f t="shared" si="0"/>
        <v>1649754.6477288902</v>
      </c>
      <c r="AE9" s="79">
        <f t="shared" si="0"/>
        <v>1712464.3522711098</v>
      </c>
      <c r="AF9" s="79">
        <f t="shared" si="0"/>
        <v>1893923</v>
      </c>
      <c r="AG9" s="79">
        <f t="shared" si="0"/>
        <v>1857697</v>
      </c>
      <c r="AH9" s="79">
        <f t="shared" si="0"/>
        <v>2003932</v>
      </c>
      <c r="AI9" s="79">
        <f t="shared" si="0"/>
        <v>1905794</v>
      </c>
      <c r="AJ9" s="79">
        <f t="shared" si="0"/>
        <v>7260073</v>
      </c>
      <c r="AK9" s="79">
        <f t="shared" si="0"/>
        <v>7165739</v>
      </c>
      <c r="AL9" s="79">
        <f t="shared" si="0"/>
        <v>1916656</v>
      </c>
      <c r="AM9" s="79">
        <f t="shared" si="0"/>
        <v>1852643</v>
      </c>
      <c r="AN9" s="79">
        <f t="shared" si="0"/>
        <v>2023064.9999999991</v>
      </c>
      <c r="AO9" s="79">
        <f t="shared" si="0"/>
        <v>2093638.4332162291</v>
      </c>
      <c r="AP9" s="79">
        <f t="shared" si="0"/>
        <v>2292774</v>
      </c>
      <c r="AQ9" s="79">
        <f t="shared" si="0"/>
        <v>2374705.189000031</v>
      </c>
      <c r="AR9" s="79">
        <f t="shared" si="0"/>
        <v>2150512</v>
      </c>
      <c r="AS9" s="80">
        <f t="shared" si="0"/>
        <v>2311195</v>
      </c>
    </row>
    <row r="10" spans="2:45" ht="11.25" customHeight="1" x14ac:dyDescent="0.25">
      <c r="B10" s="81" t="s">
        <v>114</v>
      </c>
      <c r="C10" s="82">
        <f t="shared" ref="C10:S10" si="1">C9/C6</f>
        <v>0.26653236213203191</v>
      </c>
      <c r="D10" s="82">
        <f t="shared" si="1"/>
        <v>0.26653122944346813</v>
      </c>
      <c r="E10" s="82">
        <f t="shared" si="1"/>
        <v>0.25969510765893722</v>
      </c>
      <c r="F10" s="82">
        <f t="shared" si="1"/>
        <v>0.26520176599010448</v>
      </c>
      <c r="G10" s="82">
        <f t="shared" si="1"/>
        <v>0.20428016706668217</v>
      </c>
      <c r="H10" s="82">
        <f t="shared" si="1"/>
        <v>0.24608269831045473</v>
      </c>
      <c r="I10" s="82">
        <f t="shared" si="1"/>
        <v>0.250504431280552</v>
      </c>
      <c r="J10" s="82">
        <f t="shared" si="1"/>
        <v>0.24019748845466374</v>
      </c>
      <c r="K10" s="82">
        <f t="shared" si="1"/>
        <v>0.24185889926588597</v>
      </c>
      <c r="L10" s="82">
        <f t="shared" si="1"/>
        <v>0.2349949010916553</v>
      </c>
      <c r="M10" s="82">
        <f t="shared" si="1"/>
        <v>0.24113910397358629</v>
      </c>
      <c r="N10" s="82">
        <f t="shared" si="1"/>
        <v>0.24113910397358629</v>
      </c>
      <c r="O10" s="82">
        <f t="shared" si="1"/>
        <v>0.23855261138936004</v>
      </c>
      <c r="P10" s="82">
        <f t="shared" si="1"/>
        <v>0.23162465028917031</v>
      </c>
      <c r="Q10" s="82">
        <f t="shared" si="1"/>
        <v>0.23864708418360014</v>
      </c>
      <c r="R10" s="82">
        <f t="shared" si="1"/>
        <v>0.22512525185253096</v>
      </c>
      <c r="S10" s="82">
        <f t="shared" si="1"/>
        <v>0.23319741432451019</v>
      </c>
      <c r="T10" s="82">
        <v>0.223</v>
      </c>
      <c r="U10" s="82">
        <v>0.22568309929144401</v>
      </c>
      <c r="V10" s="82">
        <v>0.22187961063160699</v>
      </c>
      <c r="W10" s="82">
        <f t="shared" ref="W10:AS10" si="2">W9/W6</f>
        <v>0.21628417083840801</v>
      </c>
      <c r="X10" s="82">
        <f t="shared" si="2"/>
        <v>0.22395255341987727</v>
      </c>
      <c r="Y10" s="82">
        <f t="shared" si="2"/>
        <v>0.22041590198901462</v>
      </c>
      <c r="Z10" s="82">
        <f t="shared" si="2"/>
        <v>0.22465826120714111</v>
      </c>
      <c r="AA10" s="82">
        <f t="shared" si="2"/>
        <v>0.22505291690801738</v>
      </c>
      <c r="AB10" s="82">
        <f t="shared" si="2"/>
        <v>0.22440438238572302</v>
      </c>
      <c r="AC10" s="82">
        <f t="shared" si="2"/>
        <v>0.22375919142882095</v>
      </c>
      <c r="AD10" s="82">
        <f t="shared" si="2"/>
        <v>0.22346917806390645</v>
      </c>
      <c r="AE10" s="82">
        <f t="shared" si="2"/>
        <v>0.22417611083712083</v>
      </c>
      <c r="AF10" s="82">
        <f t="shared" si="2"/>
        <v>0.22716925169157415</v>
      </c>
      <c r="AG10" s="82">
        <f t="shared" si="2"/>
        <v>0.22282407329109061</v>
      </c>
      <c r="AH10" s="82">
        <f t="shared" si="2"/>
        <v>0.22962498927177188</v>
      </c>
      <c r="AI10" s="82">
        <f t="shared" si="2"/>
        <v>0.21837962905138858</v>
      </c>
      <c r="AJ10" s="82">
        <f t="shared" si="2"/>
        <v>0.22627321661409661</v>
      </c>
      <c r="AK10" s="82">
        <f t="shared" si="2"/>
        <v>0.22333312804803476</v>
      </c>
      <c r="AL10" s="82">
        <f t="shared" si="2"/>
        <v>0.23005471531770832</v>
      </c>
      <c r="AM10" s="82">
        <f t="shared" si="2"/>
        <v>0.22237128517081056</v>
      </c>
      <c r="AN10" s="82">
        <f t="shared" si="2"/>
        <v>0.23042696760723305</v>
      </c>
      <c r="AO10" s="82">
        <f t="shared" si="2"/>
        <v>0.23846527691002237</v>
      </c>
      <c r="AP10" s="82">
        <f t="shared" si="2"/>
        <v>0.21301304459555956</v>
      </c>
      <c r="AQ10" s="82">
        <f t="shared" si="2"/>
        <v>0.22509218986548554</v>
      </c>
      <c r="AR10" s="82">
        <f t="shared" si="2"/>
        <v>0.22872263825650613</v>
      </c>
      <c r="AS10" s="83">
        <f t="shared" si="2"/>
        <v>0.23458047689810699</v>
      </c>
    </row>
    <row r="11" spans="2:45" ht="11.25" customHeight="1" x14ac:dyDescent="0.25">
      <c r="B11" s="41"/>
      <c r="C11" s="84"/>
      <c r="D11" s="24"/>
      <c r="E11" s="85"/>
      <c r="F11" s="86"/>
      <c r="G11" s="86"/>
      <c r="H11" s="86"/>
      <c r="I11" s="86"/>
      <c r="J11" s="86"/>
      <c r="K11" s="86"/>
      <c r="L11" s="86"/>
      <c r="M11" s="86"/>
      <c r="N11" s="86"/>
      <c r="O11" s="87"/>
      <c r="P11" s="87"/>
      <c r="Q11" s="87"/>
      <c r="R11" s="87"/>
      <c r="S11" s="87"/>
      <c r="T11" s="87"/>
      <c r="U11" s="87"/>
      <c r="V11" s="87"/>
      <c r="W11" s="87"/>
      <c r="X11" s="87"/>
      <c r="Y11" s="87"/>
      <c r="Z11" s="87"/>
      <c r="AA11" s="87"/>
      <c r="AB11" s="87"/>
      <c r="AC11" s="87"/>
      <c r="AD11" s="87"/>
      <c r="AE11" s="87"/>
      <c r="AL11" s="87"/>
      <c r="AM11" s="87"/>
      <c r="AN11" s="87"/>
      <c r="AO11" s="87"/>
      <c r="AP11" s="87"/>
      <c r="AQ11" s="87"/>
      <c r="AR11" s="87"/>
      <c r="AS11" s="87"/>
    </row>
    <row r="12" spans="2:45" ht="11.25" customHeight="1" x14ac:dyDescent="0.25">
      <c r="B12" s="88" t="s">
        <v>115</v>
      </c>
      <c r="C12" s="84"/>
      <c r="D12" s="24"/>
      <c r="E12" s="89"/>
      <c r="F12" s="89"/>
      <c r="G12" s="89"/>
      <c r="H12" s="89"/>
      <c r="I12" s="89"/>
      <c r="J12" s="89"/>
      <c r="K12" s="89"/>
      <c r="L12" s="89"/>
      <c r="M12" s="89"/>
      <c r="N12" s="89"/>
      <c r="O12" s="89"/>
      <c r="P12" s="89"/>
      <c r="Q12" s="89"/>
      <c r="R12" s="89"/>
      <c r="S12" s="89"/>
      <c r="T12" s="89"/>
      <c r="U12" s="89"/>
      <c r="V12" s="89"/>
      <c r="W12" s="89"/>
      <c r="X12" s="89"/>
      <c r="Y12" s="89"/>
      <c r="Z12" s="89"/>
      <c r="AA12" s="89"/>
      <c r="AB12" s="89"/>
      <c r="AC12" s="89"/>
      <c r="AD12" s="89"/>
      <c r="AE12" s="89"/>
      <c r="AL12" s="89"/>
      <c r="AM12" s="89"/>
      <c r="AN12" s="89"/>
      <c r="AO12" s="89"/>
      <c r="AP12" s="89"/>
      <c r="AQ12" s="89"/>
      <c r="AR12" s="89"/>
      <c r="AS12" s="89"/>
    </row>
    <row r="13" spans="2:45" ht="11.25" customHeight="1" x14ac:dyDescent="0.25">
      <c r="B13" s="90" t="s">
        <v>116</v>
      </c>
      <c r="C13" s="24">
        <v>-1228371</v>
      </c>
      <c r="D13" s="24">
        <v>-1390997</v>
      </c>
      <c r="E13" s="24">
        <v>-790773</v>
      </c>
      <c r="F13" s="76">
        <v>-458559.70181000099</v>
      </c>
      <c r="G13" s="24">
        <v>-396081</v>
      </c>
      <c r="H13" s="24">
        <v>-1645414</v>
      </c>
      <c r="I13" s="24">
        <v>-463885.88627999998</v>
      </c>
      <c r="J13" s="24">
        <v>-454361.11372000002</v>
      </c>
      <c r="K13" s="24">
        <v>-560733</v>
      </c>
      <c r="L13" s="24">
        <v>-637644</v>
      </c>
      <c r="M13" s="24">
        <v>-2116621.9835399999</v>
      </c>
      <c r="N13" s="24">
        <v>-2066874</v>
      </c>
      <c r="O13" s="24">
        <v>-610097.06406000105</v>
      </c>
      <c r="P13" s="24">
        <v>-645362.93593999895</v>
      </c>
      <c r="Q13" s="24">
        <v>-723325</v>
      </c>
      <c r="R13" s="24">
        <v>-748223</v>
      </c>
      <c r="S13" s="24">
        <v>-2727008</v>
      </c>
      <c r="T13" s="24">
        <v>-807035.19674000004</v>
      </c>
      <c r="U13" s="24">
        <v>-858244.80325999996</v>
      </c>
      <c r="V13" s="24">
        <v>-953504</v>
      </c>
      <c r="W13" s="24">
        <v>-992449</v>
      </c>
      <c r="X13" s="24">
        <v>-3611233</v>
      </c>
      <c r="Y13" s="24">
        <v>-981450.33241999999</v>
      </c>
      <c r="Z13" s="24">
        <v>-1058239</v>
      </c>
      <c r="AA13" s="24">
        <v>-1147111</v>
      </c>
      <c r="AB13" s="24">
        <v>-1203353.5501000001</v>
      </c>
      <c r="AC13" s="24">
        <v>-4390154.8825200005</v>
      </c>
      <c r="AD13" s="24">
        <v>-1244723.6214300001</v>
      </c>
      <c r="AE13" s="24">
        <v>-1236882</v>
      </c>
      <c r="AF13" s="24">
        <v>-1310428</v>
      </c>
      <c r="AG13" s="24">
        <v>-1310428</v>
      </c>
      <c r="AH13" s="24">
        <v>-1369239.5</v>
      </c>
      <c r="AI13" s="24">
        <v>-1369239.5</v>
      </c>
      <c r="AJ13" s="24">
        <v>-5161273.1214300003</v>
      </c>
      <c r="AK13" s="24">
        <v>-5161273</v>
      </c>
      <c r="AL13" s="24">
        <v>-1373306</v>
      </c>
      <c r="AM13" s="24">
        <v>-1373306</v>
      </c>
      <c r="AN13" s="24">
        <v>-1428519</v>
      </c>
      <c r="AO13" s="24">
        <v>-1428519</v>
      </c>
      <c r="AP13" s="24">
        <v>-1769134</v>
      </c>
      <c r="AQ13" s="24">
        <v>-1873881</v>
      </c>
      <c r="AR13" s="24">
        <v>-1798334</v>
      </c>
      <c r="AS13" s="32">
        <v>-1796066</v>
      </c>
    </row>
    <row r="14" spans="2:45" ht="11.25" customHeight="1" x14ac:dyDescent="0.25">
      <c r="B14" s="90" t="s">
        <v>117</v>
      </c>
      <c r="C14" s="24">
        <v>4372</v>
      </c>
      <c r="D14" s="24">
        <v>-2972</v>
      </c>
      <c r="E14" s="24">
        <v>-5077</v>
      </c>
      <c r="F14" s="76">
        <v>-343.79003</v>
      </c>
      <c r="G14" s="24">
        <v>-10414.20997</v>
      </c>
      <c r="H14" s="24">
        <v>-15835</v>
      </c>
      <c r="I14" s="24">
        <v>-143.26486</v>
      </c>
      <c r="J14" s="24">
        <v>-100.73514</v>
      </c>
      <c r="K14" s="24">
        <v>-935</v>
      </c>
      <c r="L14" s="24">
        <v>-1923</v>
      </c>
      <c r="M14" s="24">
        <v>-3102.4860199999998</v>
      </c>
      <c r="N14" s="24">
        <v>-3102.4860199999998</v>
      </c>
      <c r="O14" s="24">
        <v>-10481.57432</v>
      </c>
      <c r="P14" s="24">
        <v>-2207.6126199999999</v>
      </c>
      <c r="Q14" s="24">
        <v>-54456</v>
      </c>
      <c r="R14" s="24">
        <v>7879</v>
      </c>
      <c r="S14" s="24">
        <v>-59267</v>
      </c>
      <c r="T14" s="24">
        <v>11130.95514</v>
      </c>
      <c r="U14" s="24">
        <v>1745</v>
      </c>
      <c r="V14" s="24">
        <v>-12453</v>
      </c>
      <c r="W14" s="24">
        <v>102003</v>
      </c>
      <c r="X14" s="24">
        <v>101411</v>
      </c>
      <c r="Y14" s="24">
        <v>1067</v>
      </c>
      <c r="Z14" s="24">
        <v>27385</v>
      </c>
      <c r="AA14" s="24">
        <v>413</v>
      </c>
      <c r="AB14" s="24">
        <v>53065.044990000002</v>
      </c>
      <c r="AC14" s="24">
        <v>81930.044989999995</v>
      </c>
      <c r="AD14" s="24">
        <v>421</v>
      </c>
      <c r="AE14" s="24">
        <v>-18179</v>
      </c>
      <c r="AF14" s="24">
        <v>5492</v>
      </c>
      <c r="AG14" s="24">
        <v>5492</v>
      </c>
      <c r="AH14" s="24">
        <v>4281</v>
      </c>
      <c r="AI14" s="24">
        <v>4281</v>
      </c>
      <c r="AJ14" s="24">
        <v>-7985</v>
      </c>
      <c r="AK14" s="24">
        <v>-7985</v>
      </c>
      <c r="AL14" s="24">
        <v>1301</v>
      </c>
      <c r="AM14" s="24">
        <v>1301</v>
      </c>
      <c r="AN14" s="24">
        <v>-2721</v>
      </c>
      <c r="AO14" s="24">
        <v>-2721</v>
      </c>
      <c r="AP14" s="24">
        <v>147417</v>
      </c>
      <c r="AQ14" s="24">
        <v>-47369.188999999998</v>
      </c>
      <c r="AR14" s="24">
        <v>32416</v>
      </c>
      <c r="AS14" s="32">
        <v>-11212</v>
      </c>
    </row>
    <row r="15" spans="2:45" ht="11.25" customHeight="1" x14ac:dyDescent="0.25">
      <c r="B15" s="88" t="s">
        <v>118</v>
      </c>
      <c r="C15" s="91">
        <f t="shared" ref="C15:AL15" si="3">SUM(C13:C14)</f>
        <v>-1223999</v>
      </c>
      <c r="D15" s="91">
        <f t="shared" si="3"/>
        <v>-1393969</v>
      </c>
      <c r="E15" s="91">
        <f t="shared" si="3"/>
        <v>-795850</v>
      </c>
      <c r="F15" s="91">
        <f t="shared" si="3"/>
        <v>-458903.49184000096</v>
      </c>
      <c r="G15" s="91">
        <f t="shared" si="3"/>
        <v>-406495.20997000003</v>
      </c>
      <c r="H15" s="91">
        <f t="shared" si="3"/>
        <v>-1661249</v>
      </c>
      <c r="I15" s="91">
        <f t="shared" si="3"/>
        <v>-464029.15113999997</v>
      </c>
      <c r="J15" s="91">
        <f t="shared" si="3"/>
        <v>-454461.84886000003</v>
      </c>
      <c r="K15" s="91">
        <f t="shared" si="3"/>
        <v>-561668</v>
      </c>
      <c r="L15" s="91">
        <f t="shared" si="3"/>
        <v>-639567</v>
      </c>
      <c r="M15" s="91">
        <f t="shared" si="3"/>
        <v>-2119724.4695600001</v>
      </c>
      <c r="N15" s="91">
        <f t="shared" si="3"/>
        <v>-2069976.48602</v>
      </c>
      <c r="O15" s="91">
        <f t="shared" si="3"/>
        <v>-620578.63838000107</v>
      </c>
      <c r="P15" s="91">
        <f t="shared" si="3"/>
        <v>-647570.54855999898</v>
      </c>
      <c r="Q15" s="91">
        <f t="shared" si="3"/>
        <v>-777781</v>
      </c>
      <c r="R15" s="91">
        <f t="shared" si="3"/>
        <v>-740344</v>
      </c>
      <c r="S15" s="91">
        <f t="shared" si="3"/>
        <v>-2786275</v>
      </c>
      <c r="T15" s="91">
        <f t="shared" si="3"/>
        <v>-795904.24160000007</v>
      </c>
      <c r="U15" s="91">
        <f t="shared" si="3"/>
        <v>-856499.80325999996</v>
      </c>
      <c r="V15" s="91">
        <f t="shared" si="3"/>
        <v>-965957</v>
      </c>
      <c r="W15" s="91">
        <f t="shared" si="3"/>
        <v>-890446</v>
      </c>
      <c r="X15" s="91">
        <f t="shared" si="3"/>
        <v>-3509822</v>
      </c>
      <c r="Y15" s="91">
        <f t="shared" si="3"/>
        <v>-980383.33241999999</v>
      </c>
      <c r="Z15" s="91">
        <f t="shared" si="3"/>
        <v>-1030854</v>
      </c>
      <c r="AA15" s="91">
        <f t="shared" si="3"/>
        <v>-1146698</v>
      </c>
      <c r="AB15" s="91">
        <f t="shared" si="3"/>
        <v>-1150288.50511</v>
      </c>
      <c r="AC15" s="91">
        <f t="shared" si="3"/>
        <v>-4308224.8375300001</v>
      </c>
      <c r="AD15" s="91">
        <f t="shared" si="3"/>
        <v>-1244302.6214300001</v>
      </c>
      <c r="AE15" s="91">
        <f t="shared" si="3"/>
        <v>-1255061</v>
      </c>
      <c r="AF15" s="91">
        <f t="shared" si="3"/>
        <v>-1304936</v>
      </c>
      <c r="AG15" s="91">
        <f t="shared" si="3"/>
        <v>-1304936</v>
      </c>
      <c r="AH15" s="91">
        <f t="shared" si="3"/>
        <v>-1364958.5</v>
      </c>
      <c r="AI15" s="91">
        <f t="shared" si="3"/>
        <v>-1364958.5</v>
      </c>
      <c r="AJ15" s="91">
        <f t="shared" si="3"/>
        <v>-5169258.1214300003</v>
      </c>
      <c r="AK15" s="91">
        <f t="shared" si="3"/>
        <v>-5169258</v>
      </c>
      <c r="AL15" s="91">
        <f t="shared" si="3"/>
        <v>-1372005</v>
      </c>
      <c r="AM15" s="91">
        <f>AM13+AM14</f>
        <v>-1372005</v>
      </c>
      <c r="AN15" s="91">
        <f t="shared" ref="AN15:AS15" si="4">SUM(AN13:AN14)</f>
        <v>-1431240</v>
      </c>
      <c r="AO15" s="91">
        <f t="shared" si="4"/>
        <v>-1431240</v>
      </c>
      <c r="AP15" s="91">
        <f t="shared" si="4"/>
        <v>-1621717</v>
      </c>
      <c r="AQ15" s="91">
        <f t="shared" si="4"/>
        <v>-1921250.189</v>
      </c>
      <c r="AR15" s="91">
        <f t="shared" si="4"/>
        <v>-1765918</v>
      </c>
      <c r="AS15" s="89">
        <f t="shared" si="4"/>
        <v>-1807278</v>
      </c>
    </row>
    <row r="16" spans="2:45" ht="11.25" customHeight="1" x14ac:dyDescent="0.25">
      <c r="B16" s="90"/>
      <c r="C16" s="24"/>
      <c r="D16" s="24"/>
      <c r="E16" s="24"/>
      <c r="F16" s="24"/>
      <c r="G16" s="24"/>
      <c r="H16" s="24"/>
      <c r="I16" s="24"/>
      <c r="J16" s="24"/>
      <c r="K16" s="24"/>
      <c r="L16" s="24"/>
      <c r="M16" s="24"/>
      <c r="N16" s="24"/>
      <c r="O16" s="24"/>
      <c r="P16" s="24"/>
      <c r="Q16" s="24"/>
      <c r="R16" s="24"/>
      <c r="S16" s="24"/>
      <c r="T16" s="24"/>
      <c r="U16" s="24"/>
      <c r="V16" s="24"/>
      <c r="W16" s="24"/>
      <c r="X16" s="24"/>
      <c r="Y16" s="24"/>
      <c r="Z16" s="24"/>
      <c r="AA16" s="24"/>
      <c r="AB16" s="24"/>
      <c r="AC16" s="24"/>
      <c r="AD16" s="24"/>
      <c r="AE16" s="24"/>
      <c r="AF16" s="24"/>
      <c r="AG16" s="24"/>
      <c r="AH16" s="24"/>
      <c r="AI16" s="24"/>
      <c r="AJ16" s="24"/>
      <c r="AK16" s="24"/>
      <c r="AL16" s="24"/>
      <c r="AM16" s="24"/>
      <c r="AN16" s="24"/>
      <c r="AO16" s="24"/>
      <c r="AP16" s="24"/>
      <c r="AQ16" s="24"/>
      <c r="AR16" s="24"/>
      <c r="AS16" s="32"/>
    </row>
    <row r="17" spans="2:45" ht="11.25" customHeight="1" x14ac:dyDescent="0.25">
      <c r="B17" s="88" t="s">
        <v>119</v>
      </c>
      <c r="C17" s="91">
        <f t="shared" ref="C17:AQ17" si="5">SUM(C9,C15)</f>
        <v>322685.63212855998</v>
      </c>
      <c r="D17" s="91">
        <f t="shared" si="5"/>
        <v>449196</v>
      </c>
      <c r="E17" s="91">
        <f t="shared" si="5"/>
        <v>237863</v>
      </c>
      <c r="F17" s="91">
        <f t="shared" si="5"/>
        <v>165183.92613999918</v>
      </c>
      <c r="G17" s="91">
        <f t="shared" si="5"/>
        <v>78160.619333509996</v>
      </c>
      <c r="H17" s="91">
        <f t="shared" si="5"/>
        <v>481208</v>
      </c>
      <c r="I17" s="91">
        <f t="shared" si="5"/>
        <v>139507.27342999983</v>
      </c>
      <c r="J17" s="91">
        <f t="shared" si="5"/>
        <v>239469.49956999975</v>
      </c>
      <c r="K17" s="91">
        <f t="shared" si="5"/>
        <v>275999.22699999996</v>
      </c>
      <c r="L17" s="91">
        <f t="shared" si="5"/>
        <v>214709.00276000006</v>
      </c>
      <c r="M17" s="91">
        <f t="shared" si="5"/>
        <v>869686.18225999083</v>
      </c>
      <c r="N17" s="91">
        <f t="shared" si="5"/>
        <v>919434.16579999099</v>
      </c>
      <c r="O17" s="91">
        <f t="shared" si="5"/>
        <v>181500.38825999876</v>
      </c>
      <c r="P17" s="91">
        <f t="shared" si="5"/>
        <v>215078.79179000121</v>
      </c>
      <c r="Q17" s="91">
        <f t="shared" si="5"/>
        <v>260125</v>
      </c>
      <c r="R17" s="91">
        <f t="shared" si="5"/>
        <v>259463.63300999021</v>
      </c>
      <c r="S17" s="91">
        <f t="shared" si="5"/>
        <v>916167</v>
      </c>
      <c r="T17" s="91">
        <f t="shared" si="5"/>
        <v>229807.94873999967</v>
      </c>
      <c r="U17" s="91">
        <f t="shared" si="5"/>
        <v>326058.19674000004</v>
      </c>
      <c r="V17" s="91">
        <f t="shared" si="5"/>
        <v>388192</v>
      </c>
      <c r="W17" s="91">
        <f t="shared" si="5"/>
        <v>421226</v>
      </c>
      <c r="X17" s="91">
        <f t="shared" si="5"/>
        <v>1365284</v>
      </c>
      <c r="Y17" s="91">
        <f t="shared" si="5"/>
        <v>312990.66758000001</v>
      </c>
      <c r="Z17" s="91">
        <f t="shared" si="5"/>
        <v>413580</v>
      </c>
      <c r="AA17" s="91">
        <f t="shared" si="5"/>
        <v>414028</v>
      </c>
      <c r="AB17" s="91">
        <f t="shared" si="5"/>
        <v>542013.44990000059</v>
      </c>
      <c r="AC17" s="91">
        <f t="shared" si="5"/>
        <v>1682611.1174800005</v>
      </c>
      <c r="AD17" s="91">
        <f t="shared" si="5"/>
        <v>405452.02629889012</v>
      </c>
      <c r="AE17" s="91">
        <f t="shared" si="5"/>
        <v>457403.35227110982</v>
      </c>
      <c r="AF17" s="91">
        <f t="shared" si="5"/>
        <v>588987</v>
      </c>
      <c r="AG17" s="91">
        <f t="shared" si="5"/>
        <v>552761</v>
      </c>
      <c r="AH17" s="91">
        <f t="shared" si="5"/>
        <v>638973.5</v>
      </c>
      <c r="AI17" s="91">
        <f t="shared" si="5"/>
        <v>540835.5</v>
      </c>
      <c r="AJ17" s="91">
        <f t="shared" si="5"/>
        <v>2090814.8785699997</v>
      </c>
      <c r="AK17" s="91">
        <f t="shared" si="5"/>
        <v>1996481</v>
      </c>
      <c r="AL17" s="91">
        <f t="shared" si="5"/>
        <v>544651</v>
      </c>
      <c r="AM17" s="91">
        <f t="shared" si="5"/>
        <v>480638</v>
      </c>
      <c r="AN17" s="91">
        <f t="shared" si="5"/>
        <v>591824.99999999907</v>
      </c>
      <c r="AO17" s="91">
        <f t="shared" si="5"/>
        <v>662398.43321622908</v>
      </c>
      <c r="AP17" s="91">
        <f t="shared" si="5"/>
        <v>671057</v>
      </c>
      <c r="AQ17" s="91">
        <f t="shared" si="5"/>
        <v>453455.00000003097</v>
      </c>
      <c r="AR17" s="91">
        <v>384594</v>
      </c>
      <c r="AS17" s="89">
        <v>503917</v>
      </c>
    </row>
    <row r="18" spans="2:45" ht="11.25" customHeight="1" x14ac:dyDescent="0.25">
      <c r="B18" s="90"/>
      <c r="C18" s="84"/>
      <c r="D18" s="92"/>
      <c r="E18" s="92"/>
      <c r="F18" s="86"/>
      <c r="G18" s="86"/>
      <c r="H18" s="92"/>
      <c r="I18" s="92"/>
      <c r="J18" s="92"/>
      <c r="K18" s="92"/>
      <c r="L18" s="92"/>
      <c r="M18" s="86"/>
      <c r="N18" s="86"/>
      <c r="O18" s="87"/>
      <c r="P18" s="87"/>
      <c r="Q18" s="87"/>
      <c r="R18" s="87"/>
      <c r="S18" s="87"/>
      <c r="T18" s="87"/>
      <c r="U18" s="87"/>
      <c r="V18" s="87"/>
      <c r="W18" s="87"/>
      <c r="X18" s="87"/>
      <c r="Y18" s="87"/>
      <c r="Z18" s="87"/>
      <c r="AA18" s="87"/>
      <c r="AB18" s="87"/>
      <c r="AC18" s="87"/>
      <c r="AD18" s="87"/>
      <c r="AE18" s="87"/>
      <c r="AL18" s="87"/>
      <c r="AM18" s="87"/>
      <c r="AN18" s="87"/>
      <c r="AO18" s="87"/>
      <c r="AP18" s="87"/>
      <c r="AQ18" s="87"/>
      <c r="AR18" s="87"/>
      <c r="AS18" s="87"/>
    </row>
    <row r="19" spans="2:45" ht="11.25" customHeight="1" x14ac:dyDescent="0.25">
      <c r="B19" s="88" t="s">
        <v>120</v>
      </c>
      <c r="C19" s="84"/>
      <c r="D19" s="86"/>
      <c r="E19" s="89"/>
      <c r="F19" s="89"/>
      <c r="G19" s="89"/>
      <c r="H19" s="89"/>
      <c r="I19" s="89"/>
      <c r="J19" s="89"/>
      <c r="K19" s="89"/>
      <c r="L19" s="89"/>
      <c r="M19" s="89"/>
      <c r="N19" s="89"/>
      <c r="O19" s="89"/>
      <c r="P19" s="89"/>
      <c r="Q19" s="89"/>
      <c r="R19" s="89"/>
      <c r="S19" s="89"/>
      <c r="T19" s="89"/>
      <c r="U19" s="89"/>
      <c r="V19" s="89"/>
      <c r="W19" s="89"/>
      <c r="X19" s="89"/>
      <c r="Y19" s="89"/>
      <c r="Z19" s="89"/>
      <c r="AA19" s="89"/>
      <c r="AB19" s="89"/>
      <c r="AC19" s="89"/>
      <c r="AD19" s="89"/>
      <c r="AE19" s="89"/>
      <c r="AL19" s="89"/>
      <c r="AM19" s="89"/>
      <c r="AN19" s="89"/>
      <c r="AO19" s="89"/>
      <c r="AP19" s="89"/>
      <c r="AQ19" s="89"/>
      <c r="AR19" s="89"/>
      <c r="AS19" s="89"/>
    </row>
    <row r="20" spans="2:45" ht="11.25" customHeight="1" x14ac:dyDescent="0.25">
      <c r="B20" s="90" t="s">
        <v>121</v>
      </c>
      <c r="C20" s="24">
        <v>15664</v>
      </c>
      <c r="D20" s="24">
        <v>31956</v>
      </c>
      <c r="E20" s="24">
        <v>48688</v>
      </c>
      <c r="F20" s="76">
        <v>11268.87336</v>
      </c>
      <c r="G20" s="24">
        <v>14017.12664</v>
      </c>
      <c r="H20" s="24">
        <v>73974</v>
      </c>
      <c r="I20" s="24">
        <v>16478.863359999999</v>
      </c>
      <c r="J20" s="24">
        <v>18931.136640000001</v>
      </c>
      <c r="K20" s="24">
        <v>18504</v>
      </c>
      <c r="L20" s="24">
        <v>29563</v>
      </c>
      <c r="M20" s="24">
        <v>83476.888260000007</v>
      </c>
      <c r="N20" s="24">
        <v>83476.888260000007</v>
      </c>
      <c r="O20" s="24">
        <v>25690.766049999998</v>
      </c>
      <c r="P20" s="24">
        <v>31700.5537</v>
      </c>
      <c r="Q20" s="24">
        <v>44510</v>
      </c>
      <c r="R20" s="24">
        <v>39361</v>
      </c>
      <c r="S20" s="24">
        <v>141263</v>
      </c>
      <c r="T20" s="24">
        <v>44146.33455</v>
      </c>
      <c r="U20" s="24">
        <v>36200.66545</v>
      </c>
      <c r="V20" s="24">
        <v>47128</v>
      </c>
      <c r="W20" s="24">
        <v>56191</v>
      </c>
      <c r="X20" s="24">
        <v>183666</v>
      </c>
      <c r="Y20" s="24">
        <v>63202</v>
      </c>
      <c r="Z20" s="24">
        <v>62773</v>
      </c>
      <c r="AA20" s="24">
        <v>63855</v>
      </c>
      <c r="AB20" s="24">
        <v>52167</v>
      </c>
      <c r="AC20" s="24">
        <v>241997</v>
      </c>
      <c r="AD20" s="24">
        <v>54595.660089999998</v>
      </c>
      <c r="AE20" s="24">
        <v>71540.339909999995</v>
      </c>
      <c r="AF20" s="24">
        <v>58966</v>
      </c>
      <c r="AG20" s="24">
        <v>58966</v>
      </c>
      <c r="AH20" s="24">
        <v>82206</v>
      </c>
      <c r="AI20" s="24">
        <v>82206</v>
      </c>
      <c r="AJ20" s="24">
        <v>267308</v>
      </c>
      <c r="AK20" s="24">
        <v>267308</v>
      </c>
      <c r="AL20" s="24">
        <v>69356</v>
      </c>
      <c r="AM20" s="24">
        <v>69356</v>
      </c>
      <c r="AN20" s="24">
        <v>58754</v>
      </c>
      <c r="AO20" s="24">
        <v>58754</v>
      </c>
      <c r="AP20" s="24">
        <v>87088</v>
      </c>
      <c r="AQ20" s="24">
        <v>96761</v>
      </c>
      <c r="AR20" s="24">
        <v>87895</v>
      </c>
      <c r="AS20" s="32">
        <v>90775</v>
      </c>
    </row>
    <row r="21" spans="2:45" ht="11.25" customHeight="1" x14ac:dyDescent="0.25">
      <c r="B21" s="90" t="s">
        <v>122</v>
      </c>
      <c r="C21" s="24">
        <v>-140368</v>
      </c>
      <c r="D21" s="24">
        <v>-152359</v>
      </c>
      <c r="E21" s="24">
        <v>-102963</v>
      </c>
      <c r="F21" s="76">
        <v>-30305.455979999999</v>
      </c>
      <c r="G21" s="24">
        <v>-40659.544020000001</v>
      </c>
      <c r="H21" s="24">
        <v>-173928</v>
      </c>
      <c r="I21" s="24">
        <v>-54162.167269999998</v>
      </c>
      <c r="J21" s="24">
        <v>-63048.832730000002</v>
      </c>
      <c r="K21" s="24">
        <v>-57591</v>
      </c>
      <c r="L21" s="24">
        <v>-53821</v>
      </c>
      <c r="M21" s="24">
        <v>-228622.90869000001</v>
      </c>
      <c r="N21" s="24">
        <v>-228622.90869000001</v>
      </c>
      <c r="O21" s="24">
        <v>-50470</v>
      </c>
      <c r="P21" s="24">
        <v>-56216</v>
      </c>
      <c r="Q21" s="24">
        <v>-91211</v>
      </c>
      <c r="R21" s="24">
        <v>-71983</v>
      </c>
      <c r="S21" s="24">
        <v>-269880</v>
      </c>
      <c r="T21" s="24">
        <v>-73218</v>
      </c>
      <c r="U21" s="24">
        <v>-94761.779030000005</v>
      </c>
      <c r="V21" s="24">
        <v>-137924</v>
      </c>
      <c r="W21" s="24">
        <v>-154732.22096999999</v>
      </c>
      <c r="X21" s="24">
        <v>-460636</v>
      </c>
      <c r="Y21" s="24">
        <v>-135960</v>
      </c>
      <c r="Z21" s="24">
        <v>-166879</v>
      </c>
      <c r="AA21" s="24">
        <v>-163903</v>
      </c>
      <c r="AB21" s="24">
        <v>-180578</v>
      </c>
      <c r="AC21" s="24">
        <v>-647320</v>
      </c>
      <c r="AD21" s="24">
        <v>-187301.66008999999</v>
      </c>
      <c r="AE21" s="24">
        <v>-198208.73991</v>
      </c>
      <c r="AF21" s="24">
        <v>-208790</v>
      </c>
      <c r="AG21" s="24">
        <v>-208790</v>
      </c>
      <c r="AH21" s="24">
        <v>-244955.6</v>
      </c>
      <c r="AI21" s="24">
        <v>-244955.6</v>
      </c>
      <c r="AJ21" s="24">
        <v>-839256</v>
      </c>
      <c r="AK21" s="24">
        <v>-839256</v>
      </c>
      <c r="AL21" s="24">
        <v>-250609</v>
      </c>
      <c r="AM21" s="24">
        <v>-250609</v>
      </c>
      <c r="AN21" s="24">
        <v>-267809</v>
      </c>
      <c r="AO21" s="24">
        <v>-267809</v>
      </c>
      <c r="AP21" s="24">
        <v>-305637</v>
      </c>
      <c r="AQ21" s="24">
        <v>-403524</v>
      </c>
      <c r="AR21" s="24">
        <v>-310031</v>
      </c>
      <c r="AS21" s="32">
        <v>-338073</v>
      </c>
    </row>
    <row r="22" spans="2:45" ht="11.25" customHeight="1" x14ac:dyDescent="0.25">
      <c r="B22" s="88" t="s">
        <v>118</v>
      </c>
      <c r="C22" s="91">
        <f t="shared" ref="C22:AL22" si="6">SUM(C20:C21)</f>
        <v>-124704</v>
      </c>
      <c r="D22" s="91">
        <f t="shared" si="6"/>
        <v>-120403</v>
      </c>
      <c r="E22" s="91">
        <f t="shared" si="6"/>
        <v>-54275</v>
      </c>
      <c r="F22" s="91">
        <f t="shared" si="6"/>
        <v>-19036.582620000001</v>
      </c>
      <c r="G22" s="91">
        <f t="shared" si="6"/>
        <v>-26642.417379999999</v>
      </c>
      <c r="H22" s="91">
        <f t="shared" si="6"/>
        <v>-99954</v>
      </c>
      <c r="I22" s="91">
        <f t="shared" si="6"/>
        <v>-37683.303910000002</v>
      </c>
      <c r="J22" s="91">
        <f t="shared" si="6"/>
        <v>-44117.696089999998</v>
      </c>
      <c r="K22" s="91">
        <f t="shared" si="6"/>
        <v>-39087</v>
      </c>
      <c r="L22" s="91">
        <f t="shared" si="6"/>
        <v>-24258</v>
      </c>
      <c r="M22" s="91">
        <f t="shared" si="6"/>
        <v>-145146.02043</v>
      </c>
      <c r="N22" s="91">
        <f t="shared" si="6"/>
        <v>-145146.02043</v>
      </c>
      <c r="O22" s="91">
        <f t="shared" si="6"/>
        <v>-24779.233950000002</v>
      </c>
      <c r="P22" s="91">
        <f t="shared" si="6"/>
        <v>-24515.4463</v>
      </c>
      <c r="Q22" s="91">
        <f t="shared" si="6"/>
        <v>-46701</v>
      </c>
      <c r="R22" s="91">
        <f t="shared" si="6"/>
        <v>-32622</v>
      </c>
      <c r="S22" s="91">
        <f t="shared" si="6"/>
        <v>-128617</v>
      </c>
      <c r="T22" s="91">
        <f t="shared" si="6"/>
        <v>-29071.66545</v>
      </c>
      <c r="U22" s="91">
        <f t="shared" si="6"/>
        <v>-58561.113580000005</v>
      </c>
      <c r="V22" s="91">
        <f t="shared" si="6"/>
        <v>-90796</v>
      </c>
      <c r="W22" s="91">
        <f t="shared" si="6"/>
        <v>-98541.220969999995</v>
      </c>
      <c r="X22" s="91">
        <f t="shared" si="6"/>
        <v>-276970</v>
      </c>
      <c r="Y22" s="91">
        <f t="shared" si="6"/>
        <v>-72758</v>
      </c>
      <c r="Z22" s="91">
        <f t="shared" si="6"/>
        <v>-104106</v>
      </c>
      <c r="AA22" s="91">
        <f t="shared" si="6"/>
        <v>-100048</v>
      </c>
      <c r="AB22" s="91">
        <f t="shared" si="6"/>
        <v>-128411</v>
      </c>
      <c r="AC22" s="91">
        <f t="shared" si="6"/>
        <v>-405323</v>
      </c>
      <c r="AD22" s="91">
        <f t="shared" si="6"/>
        <v>-132706</v>
      </c>
      <c r="AE22" s="91">
        <f t="shared" si="6"/>
        <v>-126668.40000000001</v>
      </c>
      <c r="AF22" s="91">
        <f t="shared" si="6"/>
        <v>-149824</v>
      </c>
      <c r="AG22" s="91">
        <f t="shared" si="6"/>
        <v>-149824</v>
      </c>
      <c r="AH22" s="91">
        <f t="shared" si="6"/>
        <v>-162749.6</v>
      </c>
      <c r="AI22" s="91">
        <f t="shared" si="6"/>
        <v>-162749.6</v>
      </c>
      <c r="AJ22" s="91">
        <f t="shared" si="6"/>
        <v>-571948</v>
      </c>
      <c r="AK22" s="91">
        <f t="shared" si="6"/>
        <v>-571948</v>
      </c>
      <c r="AL22" s="91">
        <f t="shared" si="6"/>
        <v>-181253</v>
      </c>
      <c r="AM22" s="91">
        <f>AM20+AM21</f>
        <v>-181253</v>
      </c>
      <c r="AN22" s="91">
        <f>SUM(AN20:AN21)</f>
        <v>-209055</v>
      </c>
      <c r="AO22" s="91">
        <f>SUM(AO20:AO21)</f>
        <v>-209055</v>
      </c>
      <c r="AP22" s="91">
        <f>SUM(AP20:AP21)</f>
        <v>-218549</v>
      </c>
      <c r="AQ22" s="91">
        <f>SUM(AQ20:AQ21)</f>
        <v>-306763</v>
      </c>
      <c r="AR22" s="91">
        <f>AR20+AR21</f>
        <v>-222136</v>
      </c>
      <c r="AS22" s="89">
        <f>SUM(AS20:AS21)</f>
        <v>-247298</v>
      </c>
    </row>
    <row r="23" spans="2:45" ht="11.25" customHeight="1" x14ac:dyDescent="0.25">
      <c r="B23" s="90"/>
      <c r="C23" s="84"/>
      <c r="D23" s="84"/>
      <c r="E23" s="24" t="s">
        <v>112</v>
      </c>
      <c r="F23" s="86"/>
      <c r="G23" s="86"/>
      <c r="H23" s="84"/>
      <c r="I23" s="84"/>
      <c r="J23" s="84"/>
      <c r="K23" s="84"/>
      <c r="L23" s="84"/>
      <c r="M23" s="86"/>
      <c r="N23" s="86"/>
      <c r="O23" s="86"/>
      <c r="P23" s="86"/>
      <c r="Q23" s="86"/>
      <c r="R23" s="86"/>
      <c r="S23" s="86"/>
      <c r="T23" s="86"/>
      <c r="U23" s="86"/>
      <c r="V23" s="86"/>
      <c r="W23" s="86"/>
      <c r="X23" s="86"/>
      <c r="Y23" s="86"/>
      <c r="Z23" s="86"/>
      <c r="AA23" s="86"/>
      <c r="AB23" s="86"/>
      <c r="AC23" s="86"/>
      <c r="AD23" s="86"/>
      <c r="AE23" s="86"/>
      <c r="AL23" s="86"/>
      <c r="AM23" s="86"/>
      <c r="AN23" s="86"/>
      <c r="AO23" s="86"/>
      <c r="AP23" s="86"/>
      <c r="AQ23" s="86"/>
      <c r="AR23" s="86"/>
      <c r="AS23" s="86"/>
    </row>
    <row r="24" spans="2:45" ht="11.25" customHeight="1" x14ac:dyDescent="0.25">
      <c r="B24" s="58" t="s">
        <v>123</v>
      </c>
      <c r="C24" s="93">
        <f t="shared" ref="C24:AS24" si="7">SUM(C17,C22)</f>
        <v>197981.63212855998</v>
      </c>
      <c r="D24" s="93">
        <f t="shared" si="7"/>
        <v>328793</v>
      </c>
      <c r="E24" s="93">
        <f t="shared" si="7"/>
        <v>183588</v>
      </c>
      <c r="F24" s="93">
        <f t="shared" si="7"/>
        <v>146147.34351999918</v>
      </c>
      <c r="G24" s="93">
        <f t="shared" si="7"/>
        <v>51518.201953509997</v>
      </c>
      <c r="H24" s="93">
        <f t="shared" si="7"/>
        <v>381254</v>
      </c>
      <c r="I24" s="93">
        <f t="shared" si="7"/>
        <v>101823.96951999982</v>
      </c>
      <c r="J24" s="93">
        <f t="shared" si="7"/>
        <v>195351.80347999977</v>
      </c>
      <c r="K24" s="93">
        <f t="shared" si="7"/>
        <v>236912.22699999996</v>
      </c>
      <c r="L24" s="93">
        <f t="shared" si="7"/>
        <v>190451.00276000006</v>
      </c>
      <c r="M24" s="93">
        <f t="shared" si="7"/>
        <v>724540.1618299908</v>
      </c>
      <c r="N24" s="93">
        <f t="shared" si="7"/>
        <v>774288.14536999096</v>
      </c>
      <c r="O24" s="93">
        <f t="shared" si="7"/>
        <v>156721.15430999876</v>
      </c>
      <c r="P24" s="93">
        <f t="shared" si="7"/>
        <v>190563.3454900012</v>
      </c>
      <c r="Q24" s="93">
        <f t="shared" si="7"/>
        <v>213424</v>
      </c>
      <c r="R24" s="93">
        <f t="shared" si="7"/>
        <v>226841.63300999021</v>
      </c>
      <c r="S24" s="93">
        <f t="shared" si="7"/>
        <v>787550</v>
      </c>
      <c r="T24" s="93">
        <f t="shared" si="7"/>
        <v>200736.28328999967</v>
      </c>
      <c r="U24" s="93">
        <f t="shared" si="7"/>
        <v>267497.08316000004</v>
      </c>
      <c r="V24" s="93">
        <f t="shared" si="7"/>
        <v>297396</v>
      </c>
      <c r="W24" s="93">
        <f t="shared" si="7"/>
        <v>322684.77902999998</v>
      </c>
      <c r="X24" s="93">
        <f t="shared" si="7"/>
        <v>1088314</v>
      </c>
      <c r="Y24" s="93">
        <f t="shared" si="7"/>
        <v>240232.66758000001</v>
      </c>
      <c r="Z24" s="93">
        <f t="shared" si="7"/>
        <v>309474</v>
      </c>
      <c r="AA24" s="93">
        <f t="shared" si="7"/>
        <v>313980</v>
      </c>
      <c r="AB24" s="93">
        <f t="shared" si="7"/>
        <v>413602.44990000059</v>
      </c>
      <c r="AC24" s="93">
        <f t="shared" si="7"/>
        <v>1277288.1174800005</v>
      </c>
      <c r="AD24" s="93">
        <f t="shared" si="7"/>
        <v>272746.02629889012</v>
      </c>
      <c r="AE24" s="93">
        <f t="shared" si="7"/>
        <v>330734.9522711098</v>
      </c>
      <c r="AF24" s="93">
        <f t="shared" si="7"/>
        <v>439163</v>
      </c>
      <c r="AG24" s="93">
        <f t="shared" si="7"/>
        <v>402937</v>
      </c>
      <c r="AH24" s="93">
        <f t="shared" si="7"/>
        <v>476223.9</v>
      </c>
      <c r="AI24" s="93">
        <f t="shared" si="7"/>
        <v>378085.9</v>
      </c>
      <c r="AJ24" s="93">
        <f t="shared" si="7"/>
        <v>1518866.8785699997</v>
      </c>
      <c r="AK24" s="93">
        <f t="shared" si="7"/>
        <v>1424533</v>
      </c>
      <c r="AL24" s="93">
        <f t="shared" si="7"/>
        <v>363398</v>
      </c>
      <c r="AM24" s="93">
        <f t="shared" si="7"/>
        <v>299385</v>
      </c>
      <c r="AN24" s="93">
        <f t="shared" si="7"/>
        <v>382769.99999999907</v>
      </c>
      <c r="AO24" s="93">
        <f t="shared" si="7"/>
        <v>453343.43321622908</v>
      </c>
      <c r="AP24" s="93">
        <f t="shared" si="7"/>
        <v>452508</v>
      </c>
      <c r="AQ24" s="93">
        <f t="shared" si="7"/>
        <v>146692.00000003097</v>
      </c>
      <c r="AR24" s="93">
        <f t="shared" si="7"/>
        <v>162458</v>
      </c>
      <c r="AS24" s="29">
        <f t="shared" si="7"/>
        <v>256619</v>
      </c>
    </row>
    <row r="25" spans="2:45" ht="11.25" customHeight="1" x14ac:dyDescent="0.25">
      <c r="B25" s="41"/>
      <c r="C25" s="94"/>
      <c r="D25" s="94"/>
      <c r="E25" s="94"/>
      <c r="F25" s="94"/>
      <c r="G25" s="94"/>
      <c r="H25" s="94"/>
      <c r="I25" s="94"/>
      <c r="J25" s="94"/>
      <c r="K25" s="94"/>
      <c r="L25" s="94"/>
      <c r="M25" s="94"/>
      <c r="N25" s="94"/>
      <c r="O25" s="94"/>
      <c r="P25" s="94"/>
      <c r="Q25" s="94"/>
      <c r="R25" s="94"/>
      <c r="S25" s="94"/>
      <c r="T25" s="94"/>
      <c r="U25" s="94"/>
      <c r="V25" s="94"/>
      <c r="W25" s="94"/>
      <c r="X25" s="94"/>
      <c r="Y25" s="94"/>
      <c r="Z25" s="94"/>
      <c r="AA25" s="94"/>
      <c r="AB25" s="94"/>
      <c r="AC25" s="94"/>
      <c r="AD25" s="94"/>
      <c r="AE25" s="94"/>
      <c r="AF25" s="94"/>
      <c r="AG25" s="94"/>
      <c r="AH25" s="94"/>
      <c r="AI25" s="94"/>
      <c r="AJ25" s="94"/>
      <c r="AK25" s="94"/>
      <c r="AL25" s="94"/>
      <c r="AM25" s="94"/>
      <c r="AN25" s="94"/>
      <c r="AO25" s="94"/>
      <c r="AP25" s="94"/>
      <c r="AQ25" s="94"/>
      <c r="AR25" s="94"/>
      <c r="AS25" s="87"/>
    </row>
    <row r="26" spans="2:45" ht="11.25" customHeight="1" x14ac:dyDescent="0.25">
      <c r="B26" s="41" t="s">
        <v>124</v>
      </c>
      <c r="C26" s="92">
        <v>-5807</v>
      </c>
      <c r="D26" s="92">
        <v>-5135</v>
      </c>
      <c r="E26" s="21">
        <v>0</v>
      </c>
      <c r="F26" s="76">
        <v>-2988.3794499999999</v>
      </c>
      <c r="G26" s="24">
        <v>-3571.6205500000001</v>
      </c>
      <c r="H26" s="24">
        <v>-6560</v>
      </c>
      <c r="I26" s="21">
        <v>0</v>
      </c>
      <c r="J26" s="21">
        <v>0</v>
      </c>
      <c r="K26" s="24">
        <v>-6948</v>
      </c>
      <c r="L26" s="21">
        <v>5004</v>
      </c>
      <c r="M26" s="24">
        <v>-1943.44454</v>
      </c>
      <c r="N26" s="24">
        <v>-1943.44454</v>
      </c>
      <c r="O26" s="24">
        <v>0</v>
      </c>
      <c r="P26" s="24">
        <v>0</v>
      </c>
      <c r="Q26" s="24">
        <v>0</v>
      </c>
      <c r="R26" s="24">
        <v>-18759</v>
      </c>
      <c r="S26" s="24">
        <v>-18759</v>
      </c>
      <c r="T26" s="24">
        <v>-1524.44138</v>
      </c>
      <c r="U26" s="24">
        <v>-3374</v>
      </c>
      <c r="V26" s="24">
        <v>-6525</v>
      </c>
      <c r="W26" s="24">
        <v>-12096</v>
      </c>
      <c r="X26" s="24">
        <v>-23519</v>
      </c>
      <c r="Y26" s="24">
        <v>-541</v>
      </c>
      <c r="Z26" s="24">
        <v>-16241</v>
      </c>
      <c r="AA26" s="24">
        <v>-383</v>
      </c>
      <c r="AB26" s="24">
        <v>-25485</v>
      </c>
      <c r="AC26" s="24">
        <v>-42650</v>
      </c>
      <c r="AD26" s="24">
        <v>-96230.244987315004</v>
      </c>
      <c r="AE26" s="24">
        <v>-138067.29999999999</v>
      </c>
      <c r="AF26" s="24">
        <v>-160103.26</v>
      </c>
      <c r="AG26" s="24">
        <v>-124370</v>
      </c>
      <c r="AH26" s="24">
        <v>82526.804987315001</v>
      </c>
      <c r="AI26" s="24">
        <v>-11818</v>
      </c>
      <c r="AJ26" s="24">
        <v>-310860</v>
      </c>
      <c r="AK26" s="24">
        <v>-310860</v>
      </c>
      <c r="AL26" s="24">
        <v>-150026</v>
      </c>
      <c r="AM26" s="24">
        <v>-97399</v>
      </c>
      <c r="AN26" s="24">
        <v>-129023</v>
      </c>
      <c r="AO26" s="24">
        <v>-10341</v>
      </c>
      <c r="AP26" s="24">
        <v>300127</v>
      </c>
      <c r="AQ26" s="24">
        <v>106038</v>
      </c>
      <c r="AR26" s="24">
        <v>-13946</v>
      </c>
      <c r="AS26" s="32">
        <v>-14247</v>
      </c>
    </row>
    <row r="27" spans="2:45" ht="11.25" customHeight="1" x14ac:dyDescent="0.25">
      <c r="B27" s="41" t="s">
        <v>125</v>
      </c>
      <c r="C27" s="24">
        <v>638</v>
      </c>
      <c r="D27" s="24">
        <v>1687</v>
      </c>
      <c r="E27" s="21">
        <v>0</v>
      </c>
      <c r="F27" s="71">
        <v>0</v>
      </c>
      <c r="G27" s="24">
        <v>-8946</v>
      </c>
      <c r="H27" s="24">
        <v>-8946</v>
      </c>
      <c r="I27" s="21">
        <v>0</v>
      </c>
      <c r="J27" s="21">
        <v>0</v>
      </c>
      <c r="K27" s="21">
        <v>5704</v>
      </c>
      <c r="L27" s="24">
        <v>-2031</v>
      </c>
      <c r="M27" s="15">
        <v>3672.9891299999999</v>
      </c>
      <c r="N27" s="15">
        <v>3672.9891299999999</v>
      </c>
      <c r="O27" s="15">
        <v>0</v>
      </c>
      <c r="P27" s="15">
        <v>0</v>
      </c>
      <c r="Q27" s="15">
        <v>0</v>
      </c>
      <c r="R27" s="15">
        <v>0</v>
      </c>
      <c r="S27" s="15">
        <v>0</v>
      </c>
      <c r="T27" s="15">
        <v>0</v>
      </c>
      <c r="U27" s="15">
        <v>0</v>
      </c>
      <c r="V27" s="15">
        <v>0</v>
      </c>
      <c r="W27" s="15">
        <v>0</v>
      </c>
      <c r="X27" s="15">
        <v>0</v>
      </c>
      <c r="Y27" s="15">
        <v>0</v>
      </c>
      <c r="Z27" s="15">
        <v>0</v>
      </c>
      <c r="AA27" s="15">
        <v>0</v>
      </c>
      <c r="AB27" s="15">
        <v>0</v>
      </c>
      <c r="AC27" s="15">
        <v>0</v>
      </c>
      <c r="AD27" s="15">
        <v>63862</v>
      </c>
      <c r="AE27" s="15">
        <v>134676.56</v>
      </c>
      <c r="AF27" s="15">
        <v>100110.58</v>
      </c>
      <c r="AG27" s="15">
        <v>76694</v>
      </c>
      <c r="AH27" s="24">
        <v>-170747.14</v>
      </c>
      <c r="AI27" s="24">
        <v>-43036</v>
      </c>
      <c r="AJ27" s="15">
        <v>126888</v>
      </c>
      <c r="AK27" s="15">
        <v>158961</v>
      </c>
      <c r="AL27" s="15">
        <v>105197</v>
      </c>
      <c r="AM27" s="15">
        <v>74334</v>
      </c>
      <c r="AN27" s="15">
        <v>95452</v>
      </c>
      <c r="AO27" s="15">
        <v>-47225</v>
      </c>
      <c r="AP27" s="15">
        <v>93938</v>
      </c>
      <c r="AQ27" s="15">
        <v>90221</v>
      </c>
      <c r="AR27" s="15">
        <v>42410</v>
      </c>
      <c r="AS27" s="87">
        <v>-426</v>
      </c>
    </row>
    <row r="28" spans="2:45" ht="11.25" customHeight="1" x14ac:dyDescent="0.25">
      <c r="B28" s="88" t="s">
        <v>118</v>
      </c>
      <c r="C28" s="72">
        <v>-5169</v>
      </c>
      <c r="D28" s="72">
        <v>-3448</v>
      </c>
      <c r="E28" s="95">
        <v>0</v>
      </c>
      <c r="F28" s="71">
        <f>SUM(F26:F27)</f>
        <v>-2988.3794499999999</v>
      </c>
      <c r="G28" s="71">
        <f>SUM(G26:G27)</f>
        <v>-12517.62055</v>
      </c>
      <c r="H28" s="72">
        <v>-15506</v>
      </c>
      <c r="I28" s="95">
        <v>0</v>
      </c>
      <c r="J28" s="95">
        <v>0</v>
      </c>
      <c r="K28" s="96">
        <v>-1244</v>
      </c>
      <c r="L28" s="95">
        <v>2973</v>
      </c>
      <c r="M28" s="72">
        <f>SUM(M26:M27)</f>
        <v>1729.54459</v>
      </c>
      <c r="N28" s="72">
        <f>SUM(N26:N27)</f>
        <v>1729.54459</v>
      </c>
      <c r="O28" s="72">
        <v>0</v>
      </c>
      <c r="P28" s="72">
        <v>0</v>
      </c>
      <c r="Q28" s="72">
        <v>0</v>
      </c>
      <c r="R28" s="72">
        <f>SUM(R26:R27)</f>
        <v>-18759</v>
      </c>
      <c r="S28" s="72">
        <f>SUM(S26:S27)</f>
        <v>-18759</v>
      </c>
      <c r="T28" s="72">
        <v>-1524.44138</v>
      </c>
      <c r="U28" s="72">
        <v>-3374</v>
      </c>
      <c r="V28" s="72">
        <v>-6525</v>
      </c>
      <c r="W28" s="72">
        <f t="shared" ref="W28:AQ28" si="8">SUM(W26:W27)</f>
        <v>-12096</v>
      </c>
      <c r="X28" s="72">
        <f t="shared" si="8"/>
        <v>-23519</v>
      </c>
      <c r="Y28" s="72">
        <f t="shared" si="8"/>
        <v>-541</v>
      </c>
      <c r="Z28" s="72">
        <f t="shared" si="8"/>
        <v>-16241</v>
      </c>
      <c r="AA28" s="72">
        <f t="shared" si="8"/>
        <v>-383</v>
      </c>
      <c r="AB28" s="72">
        <f t="shared" si="8"/>
        <v>-25485</v>
      </c>
      <c r="AC28" s="72">
        <f t="shared" si="8"/>
        <v>-42650</v>
      </c>
      <c r="AD28" s="72">
        <f t="shared" si="8"/>
        <v>-32368.244987315004</v>
      </c>
      <c r="AE28" s="72">
        <f t="shared" si="8"/>
        <v>-3390.7399999999907</v>
      </c>
      <c r="AF28" s="72">
        <f t="shared" si="8"/>
        <v>-59992.680000000008</v>
      </c>
      <c r="AG28" s="72">
        <f t="shared" si="8"/>
        <v>-47676</v>
      </c>
      <c r="AH28" s="72">
        <f t="shared" si="8"/>
        <v>-88220.335012685013</v>
      </c>
      <c r="AI28" s="72">
        <f t="shared" si="8"/>
        <v>-54854</v>
      </c>
      <c r="AJ28" s="72">
        <f t="shared" si="8"/>
        <v>-183972</v>
      </c>
      <c r="AK28" s="72">
        <f t="shared" si="8"/>
        <v>-151899</v>
      </c>
      <c r="AL28" s="72">
        <f t="shared" si="8"/>
        <v>-44829</v>
      </c>
      <c r="AM28" s="72">
        <f t="shared" si="8"/>
        <v>-23065</v>
      </c>
      <c r="AN28" s="72">
        <f t="shared" si="8"/>
        <v>-33571</v>
      </c>
      <c r="AO28" s="72">
        <f t="shared" si="8"/>
        <v>-57566</v>
      </c>
      <c r="AP28" s="72">
        <f t="shared" si="8"/>
        <v>394065</v>
      </c>
      <c r="AQ28" s="72">
        <f t="shared" si="8"/>
        <v>196259</v>
      </c>
      <c r="AR28" s="72">
        <f>AR26+AR27</f>
        <v>28464</v>
      </c>
      <c r="AS28" s="89">
        <f>AS26+AS27</f>
        <v>-14673</v>
      </c>
    </row>
    <row r="29" spans="2:45" ht="11.25" customHeight="1" x14ac:dyDescent="0.25">
      <c r="B29" s="41"/>
      <c r="C29" s="84"/>
      <c r="D29" s="84"/>
      <c r="E29" s="24"/>
      <c r="F29" s="71"/>
      <c r="G29" s="86"/>
      <c r="H29" s="84"/>
      <c r="I29" s="84"/>
      <c r="J29" s="84"/>
      <c r="K29" s="84"/>
      <c r="L29" s="84"/>
      <c r="M29" s="86"/>
      <c r="N29" s="86"/>
      <c r="O29" s="86"/>
      <c r="P29" s="86"/>
      <c r="Q29" s="86"/>
      <c r="R29" s="86"/>
      <c r="S29" s="86"/>
      <c r="T29" s="86"/>
      <c r="U29" s="86"/>
      <c r="V29" s="86"/>
      <c r="W29" s="86"/>
      <c r="X29" s="86"/>
      <c r="Y29" s="86"/>
      <c r="Z29" s="86"/>
      <c r="AA29" s="86"/>
      <c r="AB29" s="86"/>
      <c r="AC29" s="86"/>
      <c r="AD29" s="86"/>
      <c r="AE29" s="86"/>
      <c r="AL29" s="86"/>
      <c r="AM29" s="86"/>
      <c r="AN29" s="86"/>
      <c r="AO29" s="86"/>
      <c r="AP29" s="86"/>
      <c r="AQ29" s="86"/>
      <c r="AR29" s="86"/>
      <c r="AS29" s="86"/>
    </row>
    <row r="30" spans="2:45" ht="11.25" customHeight="1" x14ac:dyDescent="0.25">
      <c r="B30" s="58" t="s">
        <v>126</v>
      </c>
      <c r="C30" s="93">
        <f t="shared" ref="C30:AL30" si="9">SUM(C24,C28)</f>
        <v>192812.63212855998</v>
      </c>
      <c r="D30" s="93">
        <f t="shared" si="9"/>
        <v>325345</v>
      </c>
      <c r="E30" s="93">
        <f t="shared" si="9"/>
        <v>183588</v>
      </c>
      <c r="F30" s="93">
        <f t="shared" si="9"/>
        <v>143158.96406999917</v>
      </c>
      <c r="G30" s="93">
        <f t="shared" si="9"/>
        <v>39000.581403509997</v>
      </c>
      <c r="H30" s="93">
        <f t="shared" si="9"/>
        <v>365748</v>
      </c>
      <c r="I30" s="93">
        <f t="shared" si="9"/>
        <v>101823.96951999982</v>
      </c>
      <c r="J30" s="93">
        <f t="shared" si="9"/>
        <v>195351.80347999977</v>
      </c>
      <c r="K30" s="93">
        <f t="shared" si="9"/>
        <v>235668.22699999996</v>
      </c>
      <c r="L30" s="93">
        <f t="shared" si="9"/>
        <v>193424.00276000006</v>
      </c>
      <c r="M30" s="93">
        <f t="shared" si="9"/>
        <v>726269.70641999075</v>
      </c>
      <c r="N30" s="93">
        <f t="shared" si="9"/>
        <v>776017.68995999091</v>
      </c>
      <c r="O30" s="93">
        <f t="shared" si="9"/>
        <v>156721.15430999876</v>
      </c>
      <c r="P30" s="93">
        <f t="shared" si="9"/>
        <v>190563.3454900012</v>
      </c>
      <c r="Q30" s="93">
        <f t="shared" si="9"/>
        <v>213424</v>
      </c>
      <c r="R30" s="93">
        <f t="shared" si="9"/>
        <v>208082.63300999021</v>
      </c>
      <c r="S30" s="93">
        <f t="shared" si="9"/>
        <v>768791</v>
      </c>
      <c r="T30" s="93">
        <f t="shared" si="9"/>
        <v>199211.84190999967</v>
      </c>
      <c r="U30" s="93">
        <f t="shared" si="9"/>
        <v>264123.08316000004</v>
      </c>
      <c r="V30" s="93">
        <f t="shared" si="9"/>
        <v>290871</v>
      </c>
      <c r="W30" s="93">
        <f t="shared" si="9"/>
        <v>310588.77902999998</v>
      </c>
      <c r="X30" s="93">
        <f t="shared" si="9"/>
        <v>1064795</v>
      </c>
      <c r="Y30" s="93">
        <f t="shared" si="9"/>
        <v>239691.66758000001</v>
      </c>
      <c r="Z30" s="93">
        <f t="shared" si="9"/>
        <v>293233</v>
      </c>
      <c r="AA30" s="93">
        <f t="shared" si="9"/>
        <v>313597</v>
      </c>
      <c r="AB30" s="93">
        <f t="shared" si="9"/>
        <v>388117.44990000059</v>
      </c>
      <c r="AC30" s="93">
        <f t="shared" si="9"/>
        <v>1234638.1174800005</v>
      </c>
      <c r="AD30" s="93">
        <f t="shared" si="9"/>
        <v>240377.78131157512</v>
      </c>
      <c r="AE30" s="93">
        <f t="shared" si="9"/>
        <v>327344.21227110981</v>
      </c>
      <c r="AF30" s="93">
        <f t="shared" si="9"/>
        <v>379170.32</v>
      </c>
      <c r="AG30" s="93">
        <f t="shared" si="9"/>
        <v>355261</v>
      </c>
      <c r="AH30" s="93">
        <f t="shared" si="9"/>
        <v>388003.56498731498</v>
      </c>
      <c r="AI30" s="93">
        <f t="shared" si="9"/>
        <v>323231.90000000002</v>
      </c>
      <c r="AJ30" s="93">
        <f t="shared" si="9"/>
        <v>1334894.8785699997</v>
      </c>
      <c r="AK30" s="93">
        <f t="shared" si="9"/>
        <v>1272634</v>
      </c>
      <c r="AL30" s="93">
        <f t="shared" si="9"/>
        <v>318569</v>
      </c>
      <c r="AM30" s="93">
        <v>276320</v>
      </c>
      <c r="AN30" s="93">
        <f>SUM(AN24,AN28)</f>
        <v>349198.99999999907</v>
      </c>
      <c r="AO30" s="93">
        <v>395777</v>
      </c>
      <c r="AP30" s="93">
        <f>SUM(AP24,AP28)</f>
        <v>846573</v>
      </c>
      <c r="AQ30" s="93">
        <f>SUM(AQ24,AQ28)</f>
        <v>342951.00000003097</v>
      </c>
      <c r="AR30" s="93">
        <v>190922</v>
      </c>
      <c r="AS30" s="29">
        <v>241946</v>
      </c>
    </row>
    <row r="31" spans="2:45" ht="11.25" customHeight="1" x14ac:dyDescent="0.25">
      <c r="B31" s="97"/>
      <c r="C31" s="98"/>
      <c r="D31" s="98"/>
      <c r="E31" s="98"/>
      <c r="F31" s="98"/>
      <c r="G31" s="98"/>
      <c r="H31" s="98"/>
      <c r="I31" s="98"/>
      <c r="J31" s="98"/>
      <c r="K31" s="98"/>
      <c r="L31" s="98"/>
      <c r="M31" s="98"/>
      <c r="N31" s="98"/>
      <c r="O31" s="99"/>
      <c r="P31" s="99"/>
      <c r="Q31" s="99"/>
      <c r="R31" s="99"/>
      <c r="S31" s="99"/>
      <c r="T31" s="99"/>
      <c r="U31" s="99"/>
      <c r="V31" s="99"/>
      <c r="W31" s="99"/>
      <c r="X31" s="99"/>
      <c r="Y31" s="99"/>
      <c r="Z31" s="99"/>
      <c r="AA31" s="99"/>
      <c r="AB31" s="99"/>
      <c r="AC31" s="99"/>
      <c r="AD31" s="99"/>
      <c r="AE31" s="99"/>
      <c r="AF31" s="99"/>
      <c r="AG31" s="99"/>
      <c r="AH31" s="99"/>
      <c r="AI31" s="99"/>
      <c r="AJ31" s="99"/>
      <c r="AK31" s="99"/>
      <c r="AL31" s="99"/>
      <c r="AM31" s="99"/>
      <c r="AN31" s="99"/>
      <c r="AO31" s="99"/>
      <c r="AP31" s="99"/>
      <c r="AQ31" s="99"/>
      <c r="AR31" s="99"/>
      <c r="AS31" s="100"/>
    </row>
    <row r="32" spans="2:45" ht="11.25" customHeight="1" x14ac:dyDescent="0.25">
      <c r="B32" s="101" t="s">
        <v>127</v>
      </c>
      <c r="C32" s="102">
        <v>77837</v>
      </c>
      <c r="D32" s="102">
        <v>80683</v>
      </c>
      <c r="E32" s="102">
        <v>45933</v>
      </c>
      <c r="F32" s="102">
        <v>14513</v>
      </c>
      <c r="G32" s="102">
        <v>24402</v>
      </c>
      <c r="H32" s="102">
        <v>84848</v>
      </c>
      <c r="I32" s="102">
        <v>22718</v>
      </c>
      <c r="J32" s="102">
        <v>24931</v>
      </c>
      <c r="K32" s="102">
        <v>33748</v>
      </c>
      <c r="L32" s="102">
        <v>27495</v>
      </c>
      <c r="M32" s="102">
        <v>108892</v>
      </c>
      <c r="N32" s="102">
        <v>117386</v>
      </c>
      <c r="O32" s="103">
        <v>37608</v>
      </c>
      <c r="P32" s="103">
        <v>44295</v>
      </c>
      <c r="Q32" s="103">
        <v>51000</v>
      </c>
      <c r="R32" s="103">
        <v>48048</v>
      </c>
      <c r="S32" s="104">
        <v>180951</v>
      </c>
      <c r="T32" s="104">
        <v>48188</v>
      </c>
      <c r="U32" s="104">
        <v>57144</v>
      </c>
      <c r="V32" s="104">
        <v>55727</v>
      </c>
      <c r="W32" s="104">
        <v>58720</v>
      </c>
      <c r="X32" s="104">
        <v>219779</v>
      </c>
      <c r="Y32" s="104">
        <v>63128</v>
      </c>
      <c r="Z32" s="104">
        <v>61086</v>
      </c>
      <c r="AA32" s="105">
        <v>59994</v>
      </c>
      <c r="AB32" s="104">
        <v>24736</v>
      </c>
      <c r="AC32" s="104">
        <v>208944</v>
      </c>
      <c r="AD32" s="104">
        <v>61651</v>
      </c>
      <c r="AE32" s="104">
        <v>49812</v>
      </c>
      <c r="AF32" s="104">
        <v>54035</v>
      </c>
      <c r="AG32" s="104">
        <v>54035</v>
      </c>
      <c r="AH32" s="104">
        <v>45106</v>
      </c>
      <c r="AI32" s="104">
        <v>45106</v>
      </c>
      <c r="AJ32" s="104">
        <v>210604</v>
      </c>
      <c r="AK32" s="104">
        <v>210604</v>
      </c>
      <c r="AL32" s="104">
        <v>58799</v>
      </c>
      <c r="AM32" s="104">
        <v>58799</v>
      </c>
      <c r="AN32" s="104">
        <v>60696</v>
      </c>
      <c r="AO32" s="104">
        <v>60696</v>
      </c>
      <c r="AP32" s="104">
        <v>92906</v>
      </c>
      <c r="AQ32" s="104">
        <v>99632</v>
      </c>
      <c r="AR32" s="104">
        <v>90048</v>
      </c>
      <c r="AS32" s="106">
        <v>101359</v>
      </c>
    </row>
    <row r="33" spans="2:45" ht="11.25" customHeight="1" x14ac:dyDescent="0.25">
      <c r="B33" s="101" t="s">
        <v>128</v>
      </c>
      <c r="C33" s="102">
        <v>0</v>
      </c>
      <c r="D33" s="102">
        <v>0</v>
      </c>
      <c r="E33" s="102">
        <v>28585</v>
      </c>
      <c r="F33" s="102">
        <v>16597</v>
      </c>
      <c r="G33" s="102">
        <v>16057</v>
      </c>
      <c r="H33" s="102">
        <v>61239</v>
      </c>
      <c r="I33" s="102">
        <v>16845</v>
      </c>
      <c r="J33" s="102">
        <v>28857</v>
      </c>
      <c r="K33" s="102">
        <v>9179</v>
      </c>
      <c r="L33" s="102">
        <v>16191</v>
      </c>
      <c r="M33" s="102">
        <v>71072</v>
      </c>
      <c r="N33" s="102">
        <v>74636</v>
      </c>
      <c r="O33" s="103">
        <v>20121</v>
      </c>
      <c r="P33" s="103">
        <v>19438</v>
      </c>
      <c r="Q33" s="103">
        <v>20918</v>
      </c>
      <c r="R33" s="103">
        <v>19017</v>
      </c>
      <c r="S33" s="104">
        <v>79494</v>
      </c>
      <c r="T33" s="104">
        <v>24007</v>
      </c>
      <c r="U33" s="104">
        <v>26586</v>
      </c>
      <c r="V33" s="104">
        <v>28493</v>
      </c>
      <c r="W33" s="104">
        <v>30302</v>
      </c>
      <c r="X33" s="104">
        <v>109388</v>
      </c>
      <c r="Y33" s="104">
        <v>34873</v>
      </c>
      <c r="Z33" s="104">
        <v>31059</v>
      </c>
      <c r="AA33" s="105">
        <v>38534</v>
      </c>
      <c r="AB33" s="104">
        <v>39982</v>
      </c>
      <c r="AC33" s="104">
        <v>144448</v>
      </c>
      <c r="AD33" s="104">
        <v>42920</v>
      </c>
      <c r="AE33" s="104">
        <v>35497</v>
      </c>
      <c r="AF33" s="104">
        <v>41459</v>
      </c>
      <c r="AG33" s="104">
        <v>41459</v>
      </c>
      <c r="AH33" s="104">
        <v>46266</v>
      </c>
      <c r="AI33" s="104">
        <v>46266</v>
      </c>
      <c r="AJ33" s="104">
        <v>166142</v>
      </c>
      <c r="AK33" s="104">
        <v>166142</v>
      </c>
      <c r="AL33" s="104">
        <v>46495</v>
      </c>
      <c r="AM33" s="104">
        <v>46495</v>
      </c>
      <c r="AN33" s="104">
        <v>52397</v>
      </c>
      <c r="AO33" s="104">
        <v>52397</v>
      </c>
      <c r="AP33" s="104">
        <v>69259</v>
      </c>
      <c r="AQ33" s="104">
        <v>59412</v>
      </c>
      <c r="AR33" s="104">
        <v>68402</v>
      </c>
      <c r="AS33" s="106">
        <v>76331</v>
      </c>
    </row>
    <row r="34" spans="2:45" ht="11.25" customHeight="1" x14ac:dyDescent="0.25">
      <c r="B34" s="101" t="s">
        <v>129</v>
      </c>
      <c r="C34" s="102">
        <v>0</v>
      </c>
      <c r="D34" s="102">
        <v>0</v>
      </c>
      <c r="E34" s="102">
        <v>10787</v>
      </c>
      <c r="F34" s="102">
        <v>3565</v>
      </c>
      <c r="G34" s="102">
        <v>5614</v>
      </c>
      <c r="H34" s="102">
        <v>19966</v>
      </c>
      <c r="I34" s="102">
        <v>6731</v>
      </c>
      <c r="J34" s="102">
        <v>10670</v>
      </c>
      <c r="K34" s="102">
        <v>6046</v>
      </c>
      <c r="L34" s="102">
        <v>9356</v>
      </c>
      <c r="M34" s="102">
        <v>32803</v>
      </c>
      <c r="N34" s="102">
        <v>32803</v>
      </c>
      <c r="O34" s="103">
        <v>9862</v>
      </c>
      <c r="P34" s="103">
        <v>11161</v>
      </c>
      <c r="Q34" s="103">
        <v>20776</v>
      </c>
      <c r="R34" s="103">
        <v>19908</v>
      </c>
      <c r="S34" s="104">
        <v>61707</v>
      </c>
      <c r="T34" s="104">
        <v>15643</v>
      </c>
      <c r="U34" s="104">
        <v>25884</v>
      </c>
      <c r="V34" s="104">
        <v>31271</v>
      </c>
      <c r="W34" s="104">
        <v>32003</v>
      </c>
      <c r="X34" s="104">
        <v>104801</v>
      </c>
      <c r="Y34" s="104">
        <v>33876</v>
      </c>
      <c r="Z34" s="104">
        <v>38493.442159999999</v>
      </c>
      <c r="AA34" s="105">
        <v>45535.557840000001</v>
      </c>
      <c r="AB34" s="104">
        <v>51083</v>
      </c>
      <c r="AC34" s="104">
        <v>168988</v>
      </c>
      <c r="AD34" s="104">
        <v>52406</v>
      </c>
      <c r="AE34" s="104">
        <v>52037</v>
      </c>
      <c r="AF34" s="104">
        <v>57862</v>
      </c>
      <c r="AG34" s="104">
        <v>57862</v>
      </c>
      <c r="AH34" s="104">
        <v>37900</v>
      </c>
      <c r="AI34" s="104">
        <v>37900</v>
      </c>
      <c r="AJ34" s="104">
        <v>200205</v>
      </c>
      <c r="AK34" s="104">
        <v>200205</v>
      </c>
      <c r="AL34" s="104">
        <v>69390</v>
      </c>
      <c r="AM34" s="104">
        <v>69390</v>
      </c>
      <c r="AN34" s="104">
        <v>81621</v>
      </c>
      <c r="AO34" s="104">
        <v>81621</v>
      </c>
      <c r="AP34" s="104">
        <v>101981</v>
      </c>
      <c r="AQ34" s="104">
        <v>103425</v>
      </c>
      <c r="AR34" s="104">
        <v>101261</v>
      </c>
      <c r="AS34" s="106">
        <v>107983</v>
      </c>
    </row>
    <row r="35" spans="2:45" ht="11.25" customHeight="1" x14ac:dyDescent="0.25">
      <c r="B35" s="97"/>
      <c r="C35" s="98"/>
      <c r="D35" s="98"/>
      <c r="E35" s="98"/>
      <c r="F35" s="98"/>
      <c r="G35" s="98"/>
      <c r="H35" s="98"/>
      <c r="I35" s="98"/>
      <c r="J35" s="98"/>
      <c r="K35" s="98"/>
      <c r="L35" s="98"/>
      <c r="M35" s="98"/>
      <c r="N35" s="98"/>
      <c r="O35" s="99"/>
      <c r="P35" s="99"/>
      <c r="Q35" s="99"/>
      <c r="R35" s="99"/>
      <c r="S35" s="99"/>
      <c r="T35" s="99"/>
      <c r="U35" s="99"/>
      <c r="V35" s="99"/>
      <c r="W35" s="99"/>
      <c r="X35" s="99"/>
      <c r="Y35" s="99"/>
      <c r="Z35" s="99"/>
      <c r="AA35" s="99"/>
      <c r="AB35" s="99"/>
      <c r="AC35" s="99"/>
      <c r="AD35" s="99"/>
      <c r="AE35" s="99"/>
      <c r="AF35" s="99"/>
      <c r="AG35" s="99"/>
      <c r="AH35" s="99"/>
      <c r="AI35" s="99"/>
      <c r="AJ35" s="99"/>
      <c r="AK35" s="99"/>
      <c r="AL35" s="99"/>
      <c r="AM35" s="99"/>
      <c r="AN35" s="99"/>
      <c r="AO35" s="99"/>
      <c r="AP35" s="99"/>
      <c r="AQ35" s="99"/>
      <c r="AR35" s="99"/>
      <c r="AS35" s="100"/>
    </row>
    <row r="36" spans="2:45" ht="11.25" customHeight="1" x14ac:dyDescent="0.25">
      <c r="B36" s="58" t="s">
        <v>130</v>
      </c>
      <c r="C36" s="107">
        <f t="shared" ref="C36:AS36" si="10">C17+C33+C32</f>
        <v>400522.63212855998</v>
      </c>
      <c r="D36" s="107">
        <f t="shared" si="10"/>
        <v>529879</v>
      </c>
      <c r="E36" s="107">
        <f t="shared" si="10"/>
        <v>312381</v>
      </c>
      <c r="F36" s="107">
        <f t="shared" si="10"/>
        <v>196293.92613999918</v>
      </c>
      <c r="G36" s="107">
        <f t="shared" si="10"/>
        <v>118619.61933351</v>
      </c>
      <c r="H36" s="107">
        <f t="shared" si="10"/>
        <v>627295</v>
      </c>
      <c r="I36" s="107">
        <f t="shared" si="10"/>
        <v>179070.27342999983</v>
      </c>
      <c r="J36" s="107">
        <f t="shared" si="10"/>
        <v>293257.49956999975</v>
      </c>
      <c r="K36" s="107">
        <f t="shared" si="10"/>
        <v>318926.22699999996</v>
      </c>
      <c r="L36" s="107">
        <f t="shared" si="10"/>
        <v>258395.00276000006</v>
      </c>
      <c r="M36" s="107">
        <f t="shared" si="10"/>
        <v>1049650.1822599908</v>
      </c>
      <c r="N36" s="107">
        <f t="shared" si="10"/>
        <v>1111456.165799991</v>
      </c>
      <c r="O36" s="107">
        <f t="shared" si="10"/>
        <v>239229.38825999876</v>
      </c>
      <c r="P36" s="107">
        <f t="shared" si="10"/>
        <v>278811.79179000121</v>
      </c>
      <c r="Q36" s="107">
        <f t="shared" si="10"/>
        <v>332043</v>
      </c>
      <c r="R36" s="107">
        <f t="shared" si="10"/>
        <v>326528.63300999021</v>
      </c>
      <c r="S36" s="107">
        <f t="shared" si="10"/>
        <v>1176612</v>
      </c>
      <c r="T36" s="107">
        <f t="shared" si="10"/>
        <v>302002.94873999967</v>
      </c>
      <c r="U36" s="107">
        <f t="shared" si="10"/>
        <v>409788.19674000004</v>
      </c>
      <c r="V36" s="107">
        <f t="shared" si="10"/>
        <v>472412</v>
      </c>
      <c r="W36" s="107">
        <f t="shared" si="10"/>
        <v>510248</v>
      </c>
      <c r="X36" s="107">
        <f t="shared" si="10"/>
        <v>1694451</v>
      </c>
      <c r="Y36" s="107">
        <f t="shared" si="10"/>
        <v>410991.66758000001</v>
      </c>
      <c r="Z36" s="107">
        <f t="shared" si="10"/>
        <v>505725</v>
      </c>
      <c r="AA36" s="107">
        <f t="shared" si="10"/>
        <v>512556</v>
      </c>
      <c r="AB36" s="107">
        <f t="shared" si="10"/>
        <v>606731.44990000059</v>
      </c>
      <c r="AC36" s="107">
        <f t="shared" si="10"/>
        <v>2036003.1174800005</v>
      </c>
      <c r="AD36" s="107">
        <f t="shared" si="10"/>
        <v>510023.02629889012</v>
      </c>
      <c r="AE36" s="107">
        <f t="shared" si="10"/>
        <v>542712.35227110982</v>
      </c>
      <c r="AF36" s="107">
        <f t="shared" si="10"/>
        <v>684481</v>
      </c>
      <c r="AG36" s="107">
        <f t="shared" si="10"/>
        <v>648255</v>
      </c>
      <c r="AH36" s="107">
        <f t="shared" si="10"/>
        <v>730345.5</v>
      </c>
      <c r="AI36" s="107">
        <f t="shared" si="10"/>
        <v>632207.5</v>
      </c>
      <c r="AJ36" s="107">
        <f t="shared" si="10"/>
        <v>2467560.8785699997</v>
      </c>
      <c r="AK36" s="107">
        <f t="shared" si="10"/>
        <v>2373227</v>
      </c>
      <c r="AL36" s="107">
        <f t="shared" si="10"/>
        <v>649945</v>
      </c>
      <c r="AM36" s="107">
        <f t="shared" si="10"/>
        <v>585932</v>
      </c>
      <c r="AN36" s="107">
        <f t="shared" si="10"/>
        <v>704917.99999999907</v>
      </c>
      <c r="AO36" s="107">
        <f t="shared" si="10"/>
        <v>775491.43321622908</v>
      </c>
      <c r="AP36" s="107">
        <f t="shared" si="10"/>
        <v>833222</v>
      </c>
      <c r="AQ36" s="107">
        <f t="shared" si="10"/>
        <v>612499.00000003097</v>
      </c>
      <c r="AR36" s="107">
        <f t="shared" si="10"/>
        <v>543044</v>
      </c>
      <c r="AS36" s="108">
        <f t="shared" si="10"/>
        <v>681607</v>
      </c>
    </row>
    <row r="37" spans="2:45" ht="11.25" customHeight="1" x14ac:dyDescent="0.25">
      <c r="B37" s="109" t="s">
        <v>131</v>
      </c>
      <c r="C37" s="110">
        <f t="shared" ref="C37:AS37" si="11">C36/C6</f>
        <v>6.9020045205757719E-2</v>
      </c>
      <c r="D37" s="110">
        <f t="shared" si="11"/>
        <v>7.6623254741857313E-2</v>
      </c>
      <c r="E37" s="110">
        <f t="shared" si="11"/>
        <v>7.8478085721671739E-2</v>
      </c>
      <c r="F37" s="110">
        <f t="shared" si="11"/>
        <v>8.3413788462447708E-2</v>
      </c>
      <c r="G37" s="110">
        <f t="shared" si="11"/>
        <v>4.9997615193566332E-2</v>
      </c>
      <c r="H37" s="110">
        <f t="shared" si="11"/>
        <v>7.2051129257976576E-2</v>
      </c>
      <c r="I37" s="110">
        <f t="shared" si="11"/>
        <v>7.4325086570864132E-2</v>
      </c>
      <c r="J37" s="110">
        <f t="shared" si="11"/>
        <v>0.10150818957318539</v>
      </c>
      <c r="K37" s="110">
        <f t="shared" si="11"/>
        <v>9.2083280475818444E-2</v>
      </c>
      <c r="L37" s="110">
        <f t="shared" si="11"/>
        <v>7.1079496462483779E-2</v>
      </c>
      <c r="M37" s="110">
        <f t="shared" si="11"/>
        <v>8.4669432846834924E-2</v>
      </c>
      <c r="N37" s="110">
        <f t="shared" si="11"/>
        <v>8.9654977232303742E-2</v>
      </c>
      <c r="O37" s="110">
        <f t="shared" si="11"/>
        <v>7.1151087854234865E-2</v>
      </c>
      <c r="P37" s="110">
        <f t="shared" si="11"/>
        <v>7.4862033446468843E-2</v>
      </c>
      <c r="Q37" s="110">
        <f t="shared" si="11"/>
        <v>7.6347081309458803E-2</v>
      </c>
      <c r="R37" s="110">
        <f t="shared" si="11"/>
        <v>7.3523984330995981E-2</v>
      </c>
      <c r="S37" s="110">
        <f t="shared" si="11"/>
        <v>7.4108622380361561E-2</v>
      </c>
      <c r="T37" s="110">
        <f t="shared" si="11"/>
        <v>6.5957084491653065E-2</v>
      </c>
      <c r="U37" s="110">
        <f t="shared" si="11"/>
        <v>7.8775290901230283E-2</v>
      </c>
      <c r="V37" s="110">
        <f t="shared" si="11"/>
        <v>7.9757141957522135E-2</v>
      </c>
      <c r="W37" s="110">
        <f t="shared" si="11"/>
        <v>8.4135794315923496E-2</v>
      </c>
      <c r="X37" s="110">
        <f t="shared" si="11"/>
        <v>7.7839667095415857E-2</v>
      </c>
      <c r="Y37" s="110">
        <f t="shared" si="11"/>
        <v>7.0040915558542971E-2</v>
      </c>
      <c r="Z37" s="110">
        <f t="shared" si="11"/>
        <v>7.8657314317567603E-2</v>
      </c>
      <c r="AA37" s="110">
        <f t="shared" si="11"/>
        <v>7.3909336346486026E-2</v>
      </c>
      <c r="AB37" s="110">
        <f t="shared" si="11"/>
        <v>8.0454434201725711E-2</v>
      </c>
      <c r="AC37" s="110">
        <f t="shared" si="11"/>
        <v>7.6045215515022926E-2</v>
      </c>
      <c r="AD37" s="110">
        <f t="shared" si="11"/>
        <v>6.9085682915080909E-2</v>
      </c>
      <c r="AE37" s="110">
        <f t="shared" si="11"/>
        <v>7.1045650832994217E-2</v>
      </c>
      <c r="AF37" s="110">
        <f t="shared" si="11"/>
        <v>8.2101033973979068E-2</v>
      </c>
      <c r="AG37" s="110">
        <f t="shared" si="11"/>
        <v>7.7755855573495541E-2</v>
      </c>
      <c r="AH37" s="110">
        <f t="shared" si="11"/>
        <v>8.3688257686481818E-2</v>
      </c>
      <c r="AI37" s="110">
        <f t="shared" si="11"/>
        <v>7.2442897466098513E-2</v>
      </c>
      <c r="AJ37" s="110">
        <f t="shared" si="11"/>
        <v>7.6905967362193198E-2</v>
      </c>
      <c r="AK37" s="110">
        <f t="shared" si="11"/>
        <v>7.3965882580715459E-2</v>
      </c>
      <c r="AL37" s="110">
        <f t="shared" si="11"/>
        <v>7.8012388215291606E-2</v>
      </c>
      <c r="AM37" s="110">
        <f t="shared" si="11"/>
        <v>7.0328958068393843E-2</v>
      </c>
      <c r="AN37" s="110">
        <f t="shared" si="11"/>
        <v>8.02901128494415E-2</v>
      </c>
      <c r="AO37" s="110">
        <f t="shared" si="11"/>
        <v>8.8328422152230815E-2</v>
      </c>
      <c r="AP37" s="110">
        <f t="shared" si="11"/>
        <v>7.7411535129062584E-2</v>
      </c>
      <c r="AQ37" s="110">
        <f t="shared" si="11"/>
        <v>5.8057202990524651E-2</v>
      </c>
      <c r="AR37" s="110">
        <f t="shared" si="11"/>
        <v>5.775669067150805E-2</v>
      </c>
      <c r="AS37" s="111">
        <f t="shared" si="11"/>
        <v>6.9181395389436198E-2</v>
      </c>
    </row>
    <row r="38" spans="2:45" ht="13.5" customHeight="1" x14ac:dyDescent="0.35">
      <c r="B38" s="97"/>
      <c r="C38" s="98"/>
      <c r="D38" s="98"/>
      <c r="E38" s="98"/>
      <c r="F38" s="98"/>
      <c r="G38" s="98"/>
      <c r="H38" s="98"/>
      <c r="I38" s="98"/>
      <c r="J38" s="98"/>
      <c r="K38" s="98"/>
      <c r="L38" s="98"/>
      <c r="M38" s="98"/>
      <c r="N38" s="98"/>
      <c r="O38" s="99"/>
      <c r="P38" s="99"/>
      <c r="Q38" s="99"/>
      <c r="R38" s="99"/>
      <c r="S38" s="99"/>
      <c r="T38" s="99"/>
      <c r="U38" s="99"/>
      <c r="V38" s="99"/>
      <c r="W38" s="99"/>
      <c r="X38" s="99"/>
      <c r="Y38" s="99"/>
      <c r="Z38" s="99"/>
      <c r="AA38" s="99"/>
      <c r="AB38" s="99"/>
      <c r="AC38" s="99"/>
      <c r="AD38" s="99"/>
      <c r="AE38" s="99"/>
      <c r="AF38" s="99"/>
      <c r="AG38" s="99"/>
      <c r="AH38" s="99"/>
      <c r="AI38" s="99"/>
      <c r="AJ38" s="99"/>
      <c r="AK38" s="99"/>
      <c r="AN38" s="99"/>
      <c r="AO38" s="99"/>
      <c r="AP38" s="99"/>
      <c r="AQ38" s="99"/>
      <c r="AS38" s="18"/>
    </row>
    <row r="39" spans="2:45" ht="13.5" customHeight="1" x14ac:dyDescent="0.35">
      <c r="B39" s="97"/>
      <c r="C39" s="98"/>
      <c r="D39" s="98"/>
      <c r="E39" s="98"/>
      <c r="F39" s="98"/>
      <c r="G39" s="98"/>
      <c r="H39" s="98"/>
      <c r="I39" s="98"/>
      <c r="J39" s="98"/>
      <c r="K39" s="98"/>
      <c r="L39" s="98"/>
      <c r="M39" s="98"/>
      <c r="N39" s="98"/>
      <c r="O39" s="99"/>
      <c r="P39" s="99"/>
      <c r="Q39" s="99"/>
      <c r="R39" s="99"/>
      <c r="S39" s="99"/>
      <c r="T39" s="99"/>
      <c r="U39" s="99"/>
      <c r="V39" s="99"/>
      <c r="W39" s="99"/>
      <c r="X39" s="99"/>
      <c r="Y39" s="99"/>
      <c r="Z39" s="99"/>
      <c r="AA39" s="99"/>
      <c r="AB39" s="99"/>
      <c r="AC39" s="99"/>
      <c r="AD39" s="99"/>
      <c r="AE39" s="99"/>
      <c r="AF39" s="99"/>
      <c r="AG39" s="99"/>
      <c r="AH39" s="99"/>
      <c r="AI39" s="99"/>
      <c r="AJ39" s="99"/>
      <c r="AK39" s="99"/>
      <c r="AN39" s="99"/>
      <c r="AO39" s="99"/>
      <c r="AP39" s="99"/>
      <c r="AQ39" s="99"/>
      <c r="AS39" s="18"/>
    </row>
    <row r="40" spans="2:45" ht="13.5" customHeight="1" x14ac:dyDescent="0.35">
      <c r="B40" s="97"/>
      <c r="C40" s="98"/>
      <c r="D40" s="98"/>
      <c r="E40" s="98"/>
      <c r="F40" s="98"/>
      <c r="G40" s="98"/>
      <c r="H40" s="98"/>
      <c r="I40" s="98"/>
      <c r="J40" s="98"/>
      <c r="K40" s="98"/>
      <c r="L40" s="98"/>
      <c r="M40" s="98"/>
      <c r="N40" s="98"/>
      <c r="O40" s="99"/>
      <c r="P40" s="99"/>
      <c r="Q40" s="99"/>
      <c r="R40" s="99"/>
      <c r="S40" s="99"/>
      <c r="T40" s="99"/>
      <c r="U40" s="99"/>
      <c r="V40" s="99"/>
      <c r="W40" s="99"/>
      <c r="X40" s="99"/>
      <c r="Y40" s="99"/>
      <c r="Z40" s="99"/>
      <c r="AA40" s="99"/>
      <c r="AB40" s="99"/>
      <c r="AC40" s="99"/>
      <c r="AD40" s="99"/>
      <c r="AE40" s="99"/>
      <c r="AF40" s="99"/>
      <c r="AG40" s="99"/>
      <c r="AH40" s="99"/>
      <c r="AI40" s="99"/>
      <c r="AJ40" s="99"/>
      <c r="AK40" s="99"/>
      <c r="AN40" s="99"/>
      <c r="AO40" s="99"/>
      <c r="AP40" s="99"/>
      <c r="AQ40" s="99"/>
      <c r="AS40" s="18"/>
    </row>
    <row r="41" spans="2:45" s="112" customFormat="1" ht="29.25" customHeight="1" x14ac:dyDescent="0.35">
      <c r="B41" s="113" t="s">
        <v>132</v>
      </c>
      <c r="C41" s="114"/>
      <c r="D41" s="114"/>
      <c r="E41" s="114"/>
      <c r="F41" s="114"/>
      <c r="G41" s="114"/>
      <c r="H41" s="114"/>
      <c r="I41" s="114"/>
      <c r="J41" s="114"/>
      <c r="K41" s="114"/>
      <c r="L41" s="114"/>
      <c r="M41" s="115"/>
      <c r="N41" s="115"/>
      <c r="O41" s="116"/>
      <c r="P41" s="115"/>
      <c r="Q41" s="115"/>
      <c r="R41" s="115"/>
      <c r="AS41" s="18"/>
    </row>
    <row r="42" spans="2:45" s="112" customFormat="1" ht="29.25" customHeight="1" x14ac:dyDescent="0.35">
      <c r="B42" s="113" t="s">
        <v>133</v>
      </c>
      <c r="AS42" s="18"/>
    </row>
  </sheetData>
  <printOptions horizontalCentered="1" verticalCentered="1"/>
  <pageMargins left="0.78749999999999998" right="0.78749999999999998" top="0.78749999999999998" bottom="0.78749999999999998" header="0.511811023622047" footer="0.39374999999999999"/>
  <pageSetup paperSize="9" firstPageNumber="12" orientation="portrait" useFirstPageNumber="1" horizontalDpi="300" verticalDpi="300"/>
  <headerFooter>
    <oddFooter>&amp;R&amp;"Arial,Regular"&amp;6 &amp;P</oddFooter>
  </headerFooter>
  <drawing r:id="rId1"/>
  <legacyDrawingHF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046CB4"/>
    <pageSetUpPr fitToPage="1"/>
  </sheetPr>
  <dimension ref="B2:AS48"/>
  <sheetViews>
    <sheetView showGridLines="0" zoomScale="90" zoomScaleNormal="90" workbookViewId="0">
      <pane xSplit="2" ySplit="5" topLeftCell="AK6" activePane="bottomRight" state="frozen"/>
      <selection pane="topRight" activeCell="AH1" sqref="AH1"/>
      <selection pane="bottomLeft" activeCell="A24" sqref="A24"/>
      <selection pane="bottomRight" activeCell="AS6" sqref="AS6"/>
    </sheetView>
  </sheetViews>
  <sheetFormatPr defaultColWidth="9.1796875" defaultRowHeight="11.5" outlineLevelCol="1" x14ac:dyDescent="0.25"/>
  <cols>
    <col min="1" max="1" width="1.81640625" style="62" customWidth="1"/>
    <col min="2" max="2" width="45.1796875" style="62" customWidth="1"/>
    <col min="3" max="3" width="9.54296875" style="62" customWidth="1"/>
    <col min="4" max="4" width="9.453125" style="62" customWidth="1"/>
    <col min="5" max="5" width="9.54296875" style="62" hidden="1" customWidth="1" outlineLevel="1"/>
    <col min="6" max="6" width="9.1796875" style="62" hidden="1" outlineLevel="1"/>
    <col min="7" max="7" width="9.453125" style="62" hidden="1" customWidth="1" outlineLevel="1"/>
    <col min="8" max="8" width="9.453125" style="62" customWidth="1" collapsed="1"/>
    <col min="9" max="10" width="9.453125" style="62" hidden="1" customWidth="1" outlineLevel="1"/>
    <col min="11" max="11" width="9.54296875" style="62" hidden="1" customWidth="1" outlineLevel="1"/>
    <col min="12" max="12" width="9.453125" style="62" hidden="1" customWidth="1" outlineLevel="1"/>
    <col min="13" max="13" width="9.54296875" style="62" customWidth="1" collapsed="1"/>
    <col min="14" max="14" width="9.54296875" style="62" customWidth="1"/>
    <col min="15" max="16" width="9.453125" style="62" hidden="1" customWidth="1" outlineLevel="1"/>
    <col min="17" max="17" width="8.81640625" style="62" hidden="1" customWidth="1" outlineLevel="1"/>
    <col min="18" max="18" width="9.1796875" style="62" hidden="1" outlineLevel="1"/>
    <col min="19" max="19" width="10.1796875" style="62" customWidth="1" collapsed="1"/>
    <col min="20" max="20" width="9.54296875" style="62" hidden="1" customWidth="1" outlineLevel="1"/>
    <col min="21" max="21" width="9.1796875" style="62" hidden="1" outlineLevel="1"/>
    <col min="22" max="22" width="9.54296875" style="62" hidden="1" customWidth="1" outlineLevel="1"/>
    <col min="23" max="23" width="11.1796875" style="62" hidden="1" customWidth="1" outlineLevel="1"/>
    <col min="24" max="24" width="9.54296875" style="62" customWidth="1" collapsed="1"/>
    <col min="25" max="27" width="9.54296875" style="62" hidden="1" customWidth="1" outlineLevel="1"/>
    <col min="28" max="28" width="10.453125" style="62" hidden="1" customWidth="1" outlineLevel="1"/>
    <col min="29" max="29" width="11.453125" style="62" customWidth="1" collapsed="1"/>
    <col min="30" max="30" width="9.453125" style="62" hidden="1" customWidth="1" outlineLevel="1"/>
    <col min="31" max="32" width="9.54296875" style="62" hidden="1" customWidth="1" outlineLevel="1"/>
    <col min="33" max="33" width="14.453125" style="62" hidden="1" customWidth="1" outlineLevel="1"/>
    <col min="34" max="35" width="14.26953125" style="62" hidden="1" customWidth="1" outlineLevel="1"/>
    <col min="36" max="36" width="14.26953125" style="62" customWidth="1" collapsed="1"/>
    <col min="37" max="37" width="17.54296875" style="62" customWidth="1"/>
    <col min="38" max="38" width="14.26953125" style="62" customWidth="1"/>
    <col min="39" max="39" width="15.7265625" style="62" customWidth="1"/>
    <col min="40" max="40" width="14.26953125" style="62" customWidth="1"/>
    <col min="41" max="41" width="15" style="62" customWidth="1"/>
    <col min="42" max="45" width="14.26953125" style="62" customWidth="1"/>
    <col min="46" max="16384" width="9.1796875" style="62"/>
  </cols>
  <sheetData>
    <row r="2" spans="2:45" s="5" customFormat="1" ht="11.25" customHeight="1" x14ac:dyDescent="0.35"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7"/>
      <c r="P2" s="7"/>
      <c r="Q2" s="7"/>
    </row>
    <row r="3" spans="2:45" s="5" customFormat="1" ht="11.25" customHeight="1" x14ac:dyDescent="0.35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7"/>
      <c r="P3" s="7"/>
      <c r="Q3" s="7"/>
    </row>
    <row r="4" spans="2:45" ht="11.25" customHeight="1" x14ac:dyDescent="0.25">
      <c r="B4" s="63"/>
      <c r="I4" s="117"/>
      <c r="J4" s="117"/>
      <c r="K4" s="117"/>
      <c r="L4" s="117"/>
      <c r="M4" s="117"/>
      <c r="N4" s="118"/>
      <c r="O4" s="117"/>
      <c r="P4" s="117"/>
      <c r="Q4" s="117"/>
      <c r="R4" s="117"/>
      <c r="S4" s="117"/>
    </row>
    <row r="5" spans="2:45" ht="34.5" customHeight="1" x14ac:dyDescent="0.25">
      <c r="B5" s="38" t="s">
        <v>134</v>
      </c>
      <c r="C5" s="65">
        <v>2017</v>
      </c>
      <c r="D5" s="65">
        <v>2018</v>
      </c>
      <c r="E5" s="66" t="s">
        <v>76</v>
      </c>
      <c r="F5" s="66" t="s">
        <v>77</v>
      </c>
      <c r="G5" s="66" t="s">
        <v>78</v>
      </c>
      <c r="H5" s="65">
        <v>2019</v>
      </c>
      <c r="I5" s="66" t="s">
        <v>79</v>
      </c>
      <c r="J5" s="66" t="s">
        <v>80</v>
      </c>
      <c r="K5" s="66" t="s">
        <v>81</v>
      </c>
      <c r="L5" s="66" t="s">
        <v>82</v>
      </c>
      <c r="M5" s="65">
        <v>2020</v>
      </c>
      <c r="N5" s="66" t="s">
        <v>83</v>
      </c>
      <c r="O5" s="66" t="s">
        <v>84</v>
      </c>
      <c r="P5" s="66" t="s">
        <v>85</v>
      </c>
      <c r="Q5" s="66" t="s">
        <v>86</v>
      </c>
      <c r="R5" s="66" t="s">
        <v>87</v>
      </c>
      <c r="S5" s="65">
        <v>2021</v>
      </c>
      <c r="T5" s="66" t="s">
        <v>88</v>
      </c>
      <c r="U5" s="66" t="s">
        <v>89</v>
      </c>
      <c r="V5" s="66" t="s">
        <v>90</v>
      </c>
      <c r="W5" s="66" t="s">
        <v>91</v>
      </c>
      <c r="X5" s="65">
        <v>2022</v>
      </c>
      <c r="Y5" s="66" t="s">
        <v>92</v>
      </c>
      <c r="Z5" s="66" t="s">
        <v>93</v>
      </c>
      <c r="AA5" s="66" t="s">
        <v>94</v>
      </c>
      <c r="AB5" s="66" t="s">
        <v>95</v>
      </c>
      <c r="AC5" s="67">
        <v>2023</v>
      </c>
      <c r="AD5" s="66" t="s">
        <v>96</v>
      </c>
      <c r="AE5" s="66" t="s">
        <v>97</v>
      </c>
      <c r="AF5" s="66" t="s">
        <v>98</v>
      </c>
      <c r="AG5" s="68" t="s">
        <v>99</v>
      </c>
      <c r="AH5" s="66" t="s">
        <v>100</v>
      </c>
      <c r="AI5" s="68" t="s">
        <v>101</v>
      </c>
      <c r="AJ5" s="65">
        <v>2024</v>
      </c>
      <c r="AK5" s="68" t="s">
        <v>102</v>
      </c>
      <c r="AL5" s="66" t="s">
        <v>103</v>
      </c>
      <c r="AM5" s="68" t="s">
        <v>135</v>
      </c>
      <c r="AN5" s="66" t="s">
        <v>105</v>
      </c>
      <c r="AO5" s="68" t="s">
        <v>136</v>
      </c>
      <c r="AP5" s="66" t="s">
        <v>107</v>
      </c>
      <c r="AQ5" s="66" t="s">
        <v>108</v>
      </c>
      <c r="AR5" s="66" t="s">
        <v>109</v>
      </c>
      <c r="AS5" s="66" t="s">
        <v>224</v>
      </c>
    </row>
    <row r="6" spans="2:45" ht="11.25" customHeight="1" x14ac:dyDescent="0.25">
      <c r="B6" s="69" t="s">
        <v>110</v>
      </c>
      <c r="C6" s="70">
        <v>5802990</v>
      </c>
      <c r="D6" s="71">
        <v>6915381</v>
      </c>
      <c r="E6" s="71">
        <v>3980487</v>
      </c>
      <c r="F6" s="71">
        <v>2353255.1363300001</v>
      </c>
      <c r="G6" s="71">
        <v>2372505.5460000001</v>
      </c>
      <c r="H6" s="71">
        <v>8706248</v>
      </c>
      <c r="I6" s="72">
        <v>2409284.4245699998</v>
      </c>
      <c r="J6" s="71">
        <v>2889003.3484299998</v>
      </c>
      <c r="K6" s="71">
        <v>3463454.227</v>
      </c>
      <c r="L6" s="71">
        <v>3635295.9097899999</v>
      </c>
      <c r="M6" s="71">
        <v>12397038.06873</v>
      </c>
      <c r="N6" s="71">
        <v>12397038.06873</v>
      </c>
      <c r="O6" s="71">
        <v>3362273.0934219998</v>
      </c>
      <c r="P6" s="71">
        <v>3724341.6850194102</v>
      </c>
      <c r="Q6" s="71">
        <v>4349125</v>
      </c>
      <c r="R6" s="71">
        <v>4441117.2215585904</v>
      </c>
      <c r="S6" s="71">
        <v>15876857</v>
      </c>
      <c r="T6" s="71">
        <v>4578779.5362334196</v>
      </c>
      <c r="U6" s="71">
        <v>5201989</v>
      </c>
      <c r="V6" s="71">
        <v>5923131</v>
      </c>
      <c r="W6" s="71">
        <v>6064576.9633321296</v>
      </c>
      <c r="X6" s="71">
        <v>21768476.963332102</v>
      </c>
      <c r="Y6" s="71">
        <v>5867879.7143432098</v>
      </c>
      <c r="Z6" s="71">
        <v>6429472</v>
      </c>
      <c r="AA6" s="71">
        <v>6934929</v>
      </c>
      <c r="AB6" s="71">
        <v>7541305.2856567902</v>
      </c>
      <c r="AC6" s="71">
        <v>26773586</v>
      </c>
      <c r="AD6" s="71">
        <v>7382470.6477288902</v>
      </c>
      <c r="AE6" s="71">
        <v>7638924.3522711098</v>
      </c>
      <c r="AF6" s="71">
        <v>8337057</v>
      </c>
      <c r="AG6" s="72">
        <v>8337057</v>
      </c>
      <c r="AH6" s="72">
        <v>8726977</v>
      </c>
      <c r="AI6" s="72">
        <v>8726977</v>
      </c>
      <c r="AJ6" s="72">
        <v>32085428</v>
      </c>
      <c r="AK6" s="72">
        <f>AJ6</f>
        <v>32085428</v>
      </c>
      <c r="AL6" s="71">
        <v>8331305</v>
      </c>
      <c r="AM6" s="71">
        <f>DRE!AM6</f>
        <v>8331305</v>
      </c>
      <c r="AN6" s="71">
        <v>8779636.4332162291</v>
      </c>
      <c r="AO6" s="71">
        <f>DRE!AO6</f>
        <v>8779636.4332162291</v>
      </c>
      <c r="AP6" s="71">
        <v>10763538</v>
      </c>
      <c r="AQ6" s="71">
        <v>10549922.635783801</v>
      </c>
      <c r="AR6" s="71">
        <f>DRE!AR6</f>
        <v>9402270</v>
      </c>
      <c r="AS6" s="73">
        <f>DRE!AS6</f>
        <v>9852461</v>
      </c>
    </row>
    <row r="7" spans="2:45" ht="11.25" customHeight="1" x14ac:dyDescent="0.25">
      <c r="B7" s="74" t="s">
        <v>111</v>
      </c>
      <c r="C7" s="75">
        <v>-4256305.36787144</v>
      </c>
      <c r="D7" s="75">
        <v>-5072216</v>
      </c>
      <c r="E7" s="24">
        <v>-2946774</v>
      </c>
      <c r="F7" s="76">
        <v>-1729167.71835</v>
      </c>
      <c r="G7" s="24">
        <v>-1887849.7166964901</v>
      </c>
      <c r="H7" s="24">
        <v>-6563791</v>
      </c>
      <c r="I7" s="24">
        <v>-1805748</v>
      </c>
      <c r="J7" s="24">
        <v>-2195072</v>
      </c>
      <c r="K7" s="24">
        <v>-2625787</v>
      </c>
      <c r="L7" s="24">
        <v>-2781019.9070299999</v>
      </c>
      <c r="M7" s="24">
        <v>-9407627.4169100095</v>
      </c>
      <c r="N7" s="24">
        <v>-9407627.4169100095</v>
      </c>
      <c r="O7" s="24">
        <v>-2560194.066782</v>
      </c>
      <c r="P7" s="24">
        <v>-2861692.34466941</v>
      </c>
      <c r="Q7" s="24">
        <v>-3311219</v>
      </c>
      <c r="R7" s="24">
        <v>-3441309.5885486002</v>
      </c>
      <c r="S7" s="24">
        <v>-12174415</v>
      </c>
      <c r="T7" s="24">
        <v>-3553067.3458934198</v>
      </c>
      <c r="U7" s="24">
        <v>-4019431</v>
      </c>
      <c r="V7" s="24">
        <v>-4568982</v>
      </c>
      <c r="W7" s="24">
        <v>-4752904.9633321296</v>
      </c>
      <c r="X7" s="24">
        <v>-16893370.963332102</v>
      </c>
      <c r="Y7" s="24">
        <v>-4574505.7143432098</v>
      </c>
      <c r="Z7" s="24">
        <v>-4985038</v>
      </c>
      <c r="AA7" s="24">
        <v>-5374203</v>
      </c>
      <c r="AB7" s="24">
        <v>-5849003.3306467896</v>
      </c>
      <c r="AC7" s="24">
        <v>-20782750.044989999</v>
      </c>
      <c r="AD7" s="24">
        <v>-5732716</v>
      </c>
      <c r="AE7" s="24">
        <v>-5926460</v>
      </c>
      <c r="AF7" s="24">
        <v>-6443134</v>
      </c>
      <c r="AG7" s="24">
        <v>-6479360</v>
      </c>
      <c r="AH7" s="24">
        <v>-6723045</v>
      </c>
      <c r="AI7" s="24">
        <v>-6821183</v>
      </c>
      <c r="AJ7" s="24">
        <v>-24825355</v>
      </c>
      <c r="AK7" s="24">
        <f>DRE!AK7</f>
        <v>-24919689</v>
      </c>
      <c r="AL7" s="24">
        <v>-6414649</v>
      </c>
      <c r="AM7" s="24">
        <f>DRE!AM7</f>
        <v>-6478662</v>
      </c>
      <c r="AN7" s="24">
        <v>-6756571.43321623</v>
      </c>
      <c r="AO7" s="24">
        <f>DRE!AO7</f>
        <v>-6685998</v>
      </c>
      <c r="AP7" s="24">
        <v>-8470764</v>
      </c>
      <c r="AQ7" s="24">
        <v>-8175217.4467837699</v>
      </c>
      <c r="AR7" s="24">
        <f>DRE!AR7</f>
        <v>-7251758</v>
      </c>
      <c r="AS7" s="32">
        <f>DRE!AS7</f>
        <v>-7541266</v>
      </c>
    </row>
    <row r="8" spans="2:45" ht="13.5" customHeight="1" x14ac:dyDescent="0.35">
      <c r="B8" s="74"/>
      <c r="C8" s="24" t="s">
        <v>112</v>
      </c>
      <c r="D8" s="24" t="s">
        <v>112</v>
      </c>
      <c r="E8" s="24" t="s">
        <v>112</v>
      </c>
      <c r="F8" s="77"/>
      <c r="G8" s="77"/>
      <c r="H8" s="24" t="s">
        <v>112</v>
      </c>
      <c r="I8" s="24"/>
      <c r="J8" s="24"/>
      <c r="K8" s="24"/>
      <c r="L8" s="24"/>
      <c r="M8" s="77"/>
      <c r="N8" s="77"/>
      <c r="O8" s="77"/>
      <c r="P8" s="77"/>
      <c r="Q8" s="77"/>
      <c r="R8" s="77"/>
      <c r="S8" s="77"/>
      <c r="T8" s="77"/>
      <c r="U8" s="77"/>
      <c r="V8" s="77"/>
      <c r="W8" s="77"/>
      <c r="X8" s="77"/>
      <c r="Y8" s="77"/>
      <c r="Z8" s="77"/>
      <c r="AA8" s="77"/>
      <c r="AB8" s="77"/>
      <c r="AC8" s="77"/>
      <c r="AD8" s="77"/>
      <c r="AE8" s="77"/>
      <c r="AF8" s="77"/>
      <c r="AG8" s="77"/>
      <c r="AH8" s="77"/>
      <c r="AI8" s="77"/>
      <c r="AJ8" s="77"/>
      <c r="AK8" s="77"/>
      <c r="AL8" s="77"/>
      <c r="AM8" s="77"/>
      <c r="AN8" s="77"/>
      <c r="AO8" s="77"/>
      <c r="AP8" s="77"/>
      <c r="AQ8" s="77"/>
      <c r="AS8" s="18"/>
    </row>
    <row r="9" spans="2:45" ht="11.25" customHeight="1" x14ac:dyDescent="0.25">
      <c r="B9" s="78" t="s">
        <v>113</v>
      </c>
      <c r="C9" s="79">
        <f t="shared" ref="C9:AS9" si="0">SUM(C6:C7)</f>
        <v>1546684.63212856</v>
      </c>
      <c r="D9" s="79">
        <f t="shared" si="0"/>
        <v>1843165</v>
      </c>
      <c r="E9" s="79">
        <f t="shared" si="0"/>
        <v>1033713</v>
      </c>
      <c r="F9" s="79">
        <f t="shared" si="0"/>
        <v>624087.41798000014</v>
      </c>
      <c r="G9" s="79">
        <f t="shared" si="0"/>
        <v>484655.82930351002</v>
      </c>
      <c r="H9" s="79">
        <f t="shared" si="0"/>
        <v>2142457</v>
      </c>
      <c r="I9" s="79">
        <f t="shared" si="0"/>
        <v>603536.4245699998</v>
      </c>
      <c r="J9" s="79">
        <f t="shared" si="0"/>
        <v>693931.34842999978</v>
      </c>
      <c r="K9" s="79">
        <f t="shared" si="0"/>
        <v>837667.22699999996</v>
      </c>
      <c r="L9" s="79">
        <f t="shared" si="0"/>
        <v>854276.00276000006</v>
      </c>
      <c r="M9" s="79">
        <f t="shared" si="0"/>
        <v>2989410.6518199909</v>
      </c>
      <c r="N9" s="79">
        <f t="shared" si="0"/>
        <v>2989410.6518199909</v>
      </c>
      <c r="O9" s="79">
        <f t="shared" si="0"/>
        <v>802079.02663999982</v>
      </c>
      <c r="P9" s="79">
        <f t="shared" si="0"/>
        <v>862649.34035000019</v>
      </c>
      <c r="Q9" s="79">
        <f t="shared" si="0"/>
        <v>1037906</v>
      </c>
      <c r="R9" s="79">
        <f t="shared" si="0"/>
        <v>999807.63300999021</v>
      </c>
      <c r="S9" s="79">
        <f t="shared" si="0"/>
        <v>3702442</v>
      </c>
      <c r="T9" s="79">
        <f t="shared" si="0"/>
        <v>1025712.1903399997</v>
      </c>
      <c r="U9" s="79">
        <f t="shared" si="0"/>
        <v>1182558</v>
      </c>
      <c r="V9" s="79">
        <f t="shared" si="0"/>
        <v>1354149</v>
      </c>
      <c r="W9" s="79">
        <f t="shared" si="0"/>
        <v>1311672</v>
      </c>
      <c r="X9" s="79">
        <f t="shared" si="0"/>
        <v>4875106</v>
      </c>
      <c r="Y9" s="79">
        <f t="shared" si="0"/>
        <v>1293374</v>
      </c>
      <c r="Z9" s="79">
        <f t="shared" si="0"/>
        <v>1444434</v>
      </c>
      <c r="AA9" s="79">
        <f t="shared" si="0"/>
        <v>1560726</v>
      </c>
      <c r="AB9" s="79">
        <f t="shared" si="0"/>
        <v>1692301.9550100006</v>
      </c>
      <c r="AC9" s="79">
        <f t="shared" si="0"/>
        <v>5990835.9550100006</v>
      </c>
      <c r="AD9" s="79">
        <f t="shared" si="0"/>
        <v>1649754.6477288902</v>
      </c>
      <c r="AE9" s="79">
        <f t="shared" si="0"/>
        <v>1712464.3522711098</v>
      </c>
      <c r="AF9" s="79">
        <f t="shared" si="0"/>
        <v>1893923</v>
      </c>
      <c r="AG9" s="79">
        <f t="shared" si="0"/>
        <v>1857697</v>
      </c>
      <c r="AH9" s="79">
        <f t="shared" si="0"/>
        <v>2003932</v>
      </c>
      <c r="AI9" s="79">
        <f t="shared" si="0"/>
        <v>1905794</v>
      </c>
      <c r="AJ9" s="79">
        <f t="shared" si="0"/>
        <v>7260073</v>
      </c>
      <c r="AK9" s="79">
        <f t="shared" si="0"/>
        <v>7165739</v>
      </c>
      <c r="AL9" s="79">
        <f t="shared" si="0"/>
        <v>1916656</v>
      </c>
      <c r="AM9" s="79">
        <f t="shared" si="0"/>
        <v>1852643</v>
      </c>
      <c r="AN9" s="79">
        <f t="shared" si="0"/>
        <v>2023064.9999999991</v>
      </c>
      <c r="AO9" s="79">
        <f>DRE!AO9</f>
        <v>2093638.4332162291</v>
      </c>
      <c r="AP9" s="79">
        <f t="shared" si="0"/>
        <v>2292774</v>
      </c>
      <c r="AQ9" s="79">
        <f t="shared" si="0"/>
        <v>2374705.189000031</v>
      </c>
      <c r="AR9" s="79">
        <f t="shared" si="0"/>
        <v>2150512</v>
      </c>
      <c r="AS9" s="80">
        <f t="shared" si="0"/>
        <v>2311195</v>
      </c>
    </row>
    <row r="10" spans="2:45" ht="11.25" customHeight="1" x14ac:dyDescent="0.25">
      <c r="B10" s="81" t="s">
        <v>114</v>
      </c>
      <c r="C10" s="82">
        <f t="shared" ref="C10:S10" si="1">C9/C6</f>
        <v>0.26653236213203191</v>
      </c>
      <c r="D10" s="82">
        <f t="shared" si="1"/>
        <v>0.26653122944346813</v>
      </c>
      <c r="E10" s="82">
        <f t="shared" si="1"/>
        <v>0.25969510765893722</v>
      </c>
      <c r="F10" s="82">
        <f t="shared" si="1"/>
        <v>0.26520176599010448</v>
      </c>
      <c r="G10" s="82">
        <f t="shared" si="1"/>
        <v>0.20428016706668217</v>
      </c>
      <c r="H10" s="82">
        <f t="shared" si="1"/>
        <v>0.24608269831045473</v>
      </c>
      <c r="I10" s="82">
        <f t="shared" si="1"/>
        <v>0.250504431280552</v>
      </c>
      <c r="J10" s="82">
        <f t="shared" si="1"/>
        <v>0.24019748845466374</v>
      </c>
      <c r="K10" s="82">
        <f t="shared" si="1"/>
        <v>0.24185889926588597</v>
      </c>
      <c r="L10" s="82">
        <f t="shared" si="1"/>
        <v>0.2349949010916553</v>
      </c>
      <c r="M10" s="82">
        <f t="shared" si="1"/>
        <v>0.24113910397358629</v>
      </c>
      <c r="N10" s="82">
        <f t="shared" si="1"/>
        <v>0.24113910397358629</v>
      </c>
      <c r="O10" s="82">
        <f t="shared" si="1"/>
        <v>0.23855261138936004</v>
      </c>
      <c r="P10" s="82">
        <f t="shared" si="1"/>
        <v>0.23162465028917031</v>
      </c>
      <c r="Q10" s="82">
        <f t="shared" si="1"/>
        <v>0.23864708418360014</v>
      </c>
      <c r="R10" s="82">
        <f t="shared" si="1"/>
        <v>0.22512525185253096</v>
      </c>
      <c r="S10" s="82">
        <f t="shared" si="1"/>
        <v>0.23319741432451019</v>
      </c>
      <c r="T10" s="82">
        <v>0.223</v>
      </c>
      <c r="U10" s="82">
        <v>0.22568309929144401</v>
      </c>
      <c r="V10" s="82">
        <v>0.22187961063160699</v>
      </c>
      <c r="W10" s="82">
        <f t="shared" ref="W10:AS10" si="2">W9/W6</f>
        <v>0.21628417083840801</v>
      </c>
      <c r="X10" s="82">
        <f t="shared" si="2"/>
        <v>0.22395255341987727</v>
      </c>
      <c r="Y10" s="82">
        <f t="shared" si="2"/>
        <v>0.22041590198901462</v>
      </c>
      <c r="Z10" s="82">
        <f t="shared" si="2"/>
        <v>0.22465826120714111</v>
      </c>
      <c r="AA10" s="82">
        <f t="shared" si="2"/>
        <v>0.22505291690801738</v>
      </c>
      <c r="AB10" s="82">
        <f t="shared" si="2"/>
        <v>0.22440438238572302</v>
      </c>
      <c r="AC10" s="82">
        <f t="shared" si="2"/>
        <v>0.22375919142882095</v>
      </c>
      <c r="AD10" s="82">
        <f t="shared" si="2"/>
        <v>0.22346917806390645</v>
      </c>
      <c r="AE10" s="82">
        <f t="shared" si="2"/>
        <v>0.22417611083712083</v>
      </c>
      <c r="AF10" s="82">
        <f t="shared" si="2"/>
        <v>0.22716925169157415</v>
      </c>
      <c r="AG10" s="82">
        <f t="shared" si="2"/>
        <v>0.22282407329109061</v>
      </c>
      <c r="AH10" s="82">
        <f t="shared" si="2"/>
        <v>0.22962498927177188</v>
      </c>
      <c r="AI10" s="82">
        <f t="shared" si="2"/>
        <v>0.21837962905138858</v>
      </c>
      <c r="AJ10" s="82">
        <f t="shared" si="2"/>
        <v>0.22627321661409661</v>
      </c>
      <c r="AK10" s="82">
        <f t="shared" si="2"/>
        <v>0.22333312804803476</v>
      </c>
      <c r="AL10" s="82">
        <f t="shared" si="2"/>
        <v>0.23005471531770832</v>
      </c>
      <c r="AM10" s="82">
        <f t="shared" si="2"/>
        <v>0.22237128517081056</v>
      </c>
      <c r="AN10" s="82">
        <f t="shared" si="2"/>
        <v>0.23042696760723305</v>
      </c>
      <c r="AO10" s="82">
        <f>AO9/AO6</f>
        <v>0.23846527691002237</v>
      </c>
      <c r="AP10" s="82">
        <f t="shared" si="2"/>
        <v>0.21301304459555956</v>
      </c>
      <c r="AQ10" s="82">
        <f t="shared" si="2"/>
        <v>0.22509218986548554</v>
      </c>
      <c r="AR10" s="82">
        <f t="shared" si="2"/>
        <v>0.22872263825650613</v>
      </c>
      <c r="AS10" s="83">
        <f t="shared" si="2"/>
        <v>0.23458047689810699</v>
      </c>
    </row>
    <row r="11" spans="2:45" ht="13.5" customHeight="1" x14ac:dyDescent="0.35">
      <c r="B11" s="41"/>
      <c r="C11" s="84"/>
      <c r="D11" s="24"/>
      <c r="E11" s="85"/>
      <c r="F11" s="86"/>
      <c r="G11" s="86"/>
      <c r="H11" s="86"/>
      <c r="I11" s="86"/>
      <c r="J11" s="86"/>
      <c r="K11" s="86"/>
      <c r="L11" s="86"/>
      <c r="M11" s="86"/>
      <c r="N11" s="86"/>
      <c r="O11" s="86"/>
      <c r="P11" s="86"/>
      <c r="Q11" s="86"/>
      <c r="R11" s="86"/>
      <c r="S11" s="86"/>
      <c r="T11" s="86"/>
      <c r="U11" s="86"/>
      <c r="V11" s="86"/>
      <c r="W11" s="86"/>
      <c r="X11" s="86"/>
      <c r="Y11" s="87"/>
      <c r="Z11" s="87"/>
      <c r="AA11" s="87"/>
      <c r="AB11" s="87"/>
      <c r="AC11" s="87"/>
      <c r="AD11" s="87"/>
      <c r="AE11" s="87"/>
      <c r="AF11" s="87"/>
      <c r="AL11" s="87"/>
      <c r="AM11" s="87"/>
      <c r="AN11" s="87"/>
      <c r="AO11" s="87"/>
      <c r="AP11" s="87"/>
      <c r="AQ11" s="87"/>
      <c r="AS11" s="18"/>
    </row>
    <row r="12" spans="2:45" ht="13.5" customHeight="1" x14ac:dyDescent="0.35">
      <c r="B12" s="88" t="s">
        <v>115</v>
      </c>
      <c r="C12" s="94"/>
      <c r="D12" s="94"/>
      <c r="E12" s="94"/>
      <c r="F12" s="94"/>
      <c r="G12" s="94"/>
      <c r="H12" s="94"/>
      <c r="I12" s="94"/>
      <c r="J12" s="94"/>
      <c r="K12" s="94"/>
      <c r="L12" s="94"/>
      <c r="M12" s="94"/>
      <c r="N12" s="94"/>
      <c r="O12" s="94"/>
      <c r="P12" s="94"/>
      <c r="Q12" s="94"/>
      <c r="R12" s="94"/>
      <c r="S12" s="94"/>
      <c r="T12" s="94"/>
      <c r="U12" s="94"/>
      <c r="V12" s="94"/>
      <c r="W12" s="94"/>
      <c r="X12" s="94"/>
      <c r="Y12" s="94"/>
      <c r="Z12" s="94"/>
      <c r="AA12" s="94"/>
      <c r="AB12" s="94"/>
      <c r="AC12" s="94"/>
      <c r="AD12" s="94"/>
      <c r="AE12" s="94"/>
      <c r="AF12" s="94"/>
      <c r="AL12" s="89"/>
      <c r="AM12" s="89"/>
      <c r="AN12" s="89"/>
      <c r="AO12" s="89"/>
      <c r="AP12" s="89"/>
      <c r="AQ12" s="89"/>
      <c r="AS12" s="18"/>
    </row>
    <row r="13" spans="2:45" ht="11.25" customHeight="1" x14ac:dyDescent="0.25">
      <c r="B13" s="90" t="s">
        <v>116</v>
      </c>
      <c r="C13" s="24">
        <f>DRE!C13+C33-C35</f>
        <v>-1228371</v>
      </c>
      <c r="D13" s="24">
        <f>DRE!D13+D33-D35</f>
        <v>-1390997</v>
      </c>
      <c r="E13" s="24">
        <f>DRE!E13+E33-E35</f>
        <v>-762188</v>
      </c>
      <c r="F13" s="76">
        <f>DRE!F13+F33-F35</f>
        <v>-441962.70181000099</v>
      </c>
      <c r="G13" s="24">
        <f>DRE!G13+G33-G35</f>
        <v>-380024</v>
      </c>
      <c r="H13" s="24">
        <f>DRE!H13+H33-H35</f>
        <v>-1669247</v>
      </c>
      <c r="I13" s="24">
        <f>DRE!I13+I33-I35</f>
        <v>-447040.88627999998</v>
      </c>
      <c r="J13" s="24">
        <f>DRE!J13+J33-J35</f>
        <v>-425504.11372000002</v>
      </c>
      <c r="K13" s="24">
        <f>DRE!K13+K33-K35</f>
        <v>-551554</v>
      </c>
      <c r="L13" s="24">
        <f>DRE!L13+L33-L35</f>
        <v>-621453</v>
      </c>
      <c r="M13" s="24">
        <f>DRE!M13+M33-M35</f>
        <v>-2156727.9835399999</v>
      </c>
      <c r="N13" s="24">
        <f>DRE!N13+N33-N35</f>
        <v>-2103416</v>
      </c>
      <c r="O13" s="24">
        <f>DRE!O13+O33-O35</f>
        <v>-620461.06406000105</v>
      </c>
      <c r="P13" s="24">
        <f>DRE!P13+P33-P35</f>
        <v>-658175.93593999895</v>
      </c>
      <c r="Q13" s="24">
        <f>DRE!Q13+Q33-Q35</f>
        <v>-736259.98277999996</v>
      </c>
      <c r="R13" s="24">
        <f>DRE!R13+R33-R35</f>
        <v>-763349.01722000004</v>
      </c>
      <c r="S13" s="24">
        <f>DRE!S13+S33-S35</f>
        <v>-2778246</v>
      </c>
      <c r="T13" s="24">
        <f>DRE!T13+T33-T35</f>
        <v>-822034.19674000004</v>
      </c>
      <c r="U13" s="24">
        <f>DRE!U13+U33-U35</f>
        <v>-875392.80325999996</v>
      </c>
      <c r="V13" s="24">
        <f>DRE!V13+V33-V35</f>
        <v>-975402</v>
      </c>
      <c r="W13" s="24">
        <f>DRE!W13+W33-W35</f>
        <v>-1016719</v>
      </c>
      <c r="X13" s="24">
        <f>DRE!X13+X33-X35</f>
        <v>-3689548</v>
      </c>
      <c r="Y13" s="24">
        <f>DRE!Y13+Y33-Y35</f>
        <v>-1005295.33242</v>
      </c>
      <c r="Z13" s="24">
        <f>DRE!Z13+Z33-Z35</f>
        <v>-1091053</v>
      </c>
      <c r="AA13" s="24">
        <f>DRE!AA13+AA33-AA35</f>
        <v>-1184672</v>
      </c>
      <c r="AB13" s="24">
        <f>DRE!AB13+AB33-AB35</f>
        <v>-1242550.5501000001</v>
      </c>
      <c r="AC13" s="24">
        <f>DRE!AC13+AC33-AC35</f>
        <v>-4523571.8825200005</v>
      </c>
      <c r="AD13" s="24">
        <f>DRE!AD13+AD33-AD35</f>
        <v>-1295842.6214300001</v>
      </c>
      <c r="AE13" s="24">
        <f>DRE!AE13+AE33-AE35</f>
        <v>-1282075</v>
      </c>
      <c r="AF13" s="24">
        <f>DRE!AF13+AF33-AF35</f>
        <v>-1353994</v>
      </c>
      <c r="AG13" s="24">
        <v>-1353994</v>
      </c>
      <c r="AH13" s="24">
        <v>-1414070.5</v>
      </c>
      <c r="AI13" s="24">
        <v>-1414070.5</v>
      </c>
      <c r="AJ13" s="24">
        <v>-5345982.1214300003</v>
      </c>
      <c r="AK13" s="24">
        <f>AJ13</f>
        <v>-5345982.1214300003</v>
      </c>
      <c r="AL13" s="24">
        <f>DRE!AL13+AL33-AL35</f>
        <v>-1423666</v>
      </c>
      <c r="AM13" s="24">
        <v>-1423666</v>
      </c>
      <c r="AN13" s="24">
        <f>DRE!AN13+AN33-AN35</f>
        <v>-1487936</v>
      </c>
      <c r="AO13" s="24">
        <f>DRE!AO13+AO33-AO35</f>
        <v>-1487936</v>
      </c>
      <c r="AP13" s="24">
        <f>DRE!AP13+AP33-AP35</f>
        <v>-1839836</v>
      </c>
      <c r="AQ13" s="24">
        <f>DRE!AQ13+AQ33-AQ35</f>
        <v>-1958243</v>
      </c>
      <c r="AR13" s="24">
        <f>DRE!AR13+AR33-AR35</f>
        <v>-1873136</v>
      </c>
      <c r="AS13" s="24">
        <f>DRE!AS13+AS33-AS35</f>
        <v>-1877842</v>
      </c>
    </row>
    <row r="14" spans="2:45" ht="11.25" customHeight="1" x14ac:dyDescent="0.25">
      <c r="B14" s="90" t="s">
        <v>117</v>
      </c>
      <c r="C14" s="24">
        <v>4372</v>
      </c>
      <c r="D14" s="24">
        <v>-2972</v>
      </c>
      <c r="E14" s="24">
        <v>-5077</v>
      </c>
      <c r="F14" s="76">
        <v>-343.79003</v>
      </c>
      <c r="G14" s="24">
        <v>-10414.20997</v>
      </c>
      <c r="H14" s="24">
        <v>-15835</v>
      </c>
      <c r="I14" s="24">
        <v>-143.26486</v>
      </c>
      <c r="J14" s="24">
        <v>-100.73514</v>
      </c>
      <c r="K14" s="24">
        <v>-935</v>
      </c>
      <c r="L14" s="24">
        <v>-1923</v>
      </c>
      <c r="M14" s="24">
        <v>-3102.4860199999998</v>
      </c>
      <c r="N14" s="24">
        <v>-3102.4860199999998</v>
      </c>
      <c r="O14" s="24">
        <v>-10481.57432</v>
      </c>
      <c r="P14" s="24">
        <v>-2207.6126199999999</v>
      </c>
      <c r="Q14" s="24">
        <v>-54456</v>
      </c>
      <c r="R14" s="24">
        <v>7879</v>
      </c>
      <c r="S14" s="24">
        <v>-59267</v>
      </c>
      <c r="T14" s="24">
        <v>11130.95514</v>
      </c>
      <c r="U14" s="24">
        <v>1745</v>
      </c>
      <c r="V14" s="24">
        <v>-12453</v>
      </c>
      <c r="W14" s="24">
        <v>102003</v>
      </c>
      <c r="X14" s="24">
        <v>101411</v>
      </c>
      <c r="Y14" s="24">
        <v>1067</v>
      </c>
      <c r="Z14" s="24">
        <v>27385</v>
      </c>
      <c r="AA14" s="24">
        <v>413</v>
      </c>
      <c r="AB14" s="24">
        <v>53065.044990000002</v>
      </c>
      <c r="AC14" s="24">
        <v>81930.044989999995</v>
      </c>
      <c r="AD14" s="24">
        <v>421</v>
      </c>
      <c r="AE14" s="24">
        <v>-18179</v>
      </c>
      <c r="AF14" s="24">
        <v>5492</v>
      </c>
      <c r="AG14" s="24">
        <v>5492</v>
      </c>
      <c r="AH14" s="24">
        <v>4281</v>
      </c>
      <c r="AI14" s="24">
        <v>4281</v>
      </c>
      <c r="AJ14" s="24">
        <v>-7985</v>
      </c>
      <c r="AK14" s="24">
        <f>AJ14</f>
        <v>-7985</v>
      </c>
      <c r="AL14" s="24">
        <v>1301</v>
      </c>
      <c r="AM14" s="24">
        <f>DRE!AM14</f>
        <v>1301</v>
      </c>
      <c r="AN14" s="24">
        <v>-2721</v>
      </c>
      <c r="AO14" s="24">
        <f>DRE!AO14</f>
        <v>-2721</v>
      </c>
      <c r="AP14" s="24">
        <v>147417</v>
      </c>
      <c r="AQ14" s="24">
        <v>-47369.188999999998</v>
      </c>
      <c r="AR14" s="119">
        <f>DRE!AR14</f>
        <v>32416</v>
      </c>
      <c r="AS14" s="119">
        <f>DRE!AS14</f>
        <v>-11212</v>
      </c>
    </row>
    <row r="15" spans="2:45" ht="11.25" customHeight="1" x14ac:dyDescent="0.25">
      <c r="B15" s="88" t="s">
        <v>118</v>
      </c>
      <c r="C15" s="91">
        <f t="shared" ref="C15:AJ15" si="3">SUM(C13:C14)</f>
        <v>-1223999</v>
      </c>
      <c r="D15" s="91">
        <f t="shared" si="3"/>
        <v>-1393969</v>
      </c>
      <c r="E15" s="91">
        <f t="shared" si="3"/>
        <v>-767265</v>
      </c>
      <c r="F15" s="91">
        <f t="shared" si="3"/>
        <v>-442306.49184000096</v>
      </c>
      <c r="G15" s="91">
        <f t="shared" si="3"/>
        <v>-390438.20997000003</v>
      </c>
      <c r="H15" s="91">
        <f t="shared" si="3"/>
        <v>-1685082</v>
      </c>
      <c r="I15" s="91">
        <f t="shared" si="3"/>
        <v>-447184.15113999997</v>
      </c>
      <c r="J15" s="91">
        <f t="shared" si="3"/>
        <v>-425604.84886000003</v>
      </c>
      <c r="K15" s="91">
        <f t="shared" si="3"/>
        <v>-552489</v>
      </c>
      <c r="L15" s="91">
        <f t="shared" si="3"/>
        <v>-623376</v>
      </c>
      <c r="M15" s="91">
        <f t="shared" si="3"/>
        <v>-2159830.4695600001</v>
      </c>
      <c r="N15" s="91">
        <f t="shared" si="3"/>
        <v>-2106518.4860200002</v>
      </c>
      <c r="O15" s="91">
        <f t="shared" si="3"/>
        <v>-630942.63838000107</v>
      </c>
      <c r="P15" s="91">
        <f t="shared" si="3"/>
        <v>-660383.54855999898</v>
      </c>
      <c r="Q15" s="91">
        <f t="shared" si="3"/>
        <v>-790715.98277999996</v>
      </c>
      <c r="R15" s="91">
        <f t="shared" si="3"/>
        <v>-755470.01722000004</v>
      </c>
      <c r="S15" s="91">
        <f t="shared" si="3"/>
        <v>-2837513</v>
      </c>
      <c r="T15" s="91">
        <f t="shared" si="3"/>
        <v>-810903.24160000007</v>
      </c>
      <c r="U15" s="91">
        <f t="shared" si="3"/>
        <v>-873647.80325999996</v>
      </c>
      <c r="V15" s="91">
        <f t="shared" si="3"/>
        <v>-987855</v>
      </c>
      <c r="W15" s="91">
        <f t="shared" si="3"/>
        <v>-914716</v>
      </c>
      <c r="X15" s="91">
        <f t="shared" si="3"/>
        <v>-3588137</v>
      </c>
      <c r="Y15" s="91">
        <f t="shared" si="3"/>
        <v>-1004228.33242</v>
      </c>
      <c r="Z15" s="91">
        <f t="shared" si="3"/>
        <v>-1063668</v>
      </c>
      <c r="AA15" s="91">
        <f t="shared" si="3"/>
        <v>-1184259</v>
      </c>
      <c r="AB15" s="91">
        <f t="shared" si="3"/>
        <v>-1189485.50511</v>
      </c>
      <c r="AC15" s="91">
        <f t="shared" si="3"/>
        <v>-4441641.8375300001</v>
      </c>
      <c r="AD15" s="91">
        <f t="shared" si="3"/>
        <v>-1295421.6214300001</v>
      </c>
      <c r="AE15" s="91">
        <f t="shared" si="3"/>
        <v>-1300254</v>
      </c>
      <c r="AF15" s="91">
        <f t="shared" si="3"/>
        <v>-1348502</v>
      </c>
      <c r="AG15" s="91">
        <f t="shared" si="3"/>
        <v>-1348502</v>
      </c>
      <c r="AH15" s="91">
        <f t="shared" si="3"/>
        <v>-1409789.5</v>
      </c>
      <c r="AI15" s="91">
        <f t="shared" si="3"/>
        <v>-1409789.5</v>
      </c>
      <c r="AJ15" s="91">
        <f t="shared" si="3"/>
        <v>-5353967.1214300003</v>
      </c>
      <c r="AK15" s="91">
        <f>AJ15</f>
        <v>-5353967.1214300003</v>
      </c>
      <c r="AL15" s="91">
        <f t="shared" ref="AL15:AS15" si="4">SUM(AL13:AL14)</f>
        <v>-1422365</v>
      </c>
      <c r="AM15" s="91">
        <f t="shared" si="4"/>
        <v>-1422365</v>
      </c>
      <c r="AN15" s="91">
        <f>SUM(AN13:AN14)</f>
        <v>-1490657</v>
      </c>
      <c r="AO15" s="91">
        <f>SUM(AO13:AO14)</f>
        <v>-1490657</v>
      </c>
      <c r="AP15" s="91">
        <f t="shared" si="4"/>
        <v>-1692419</v>
      </c>
      <c r="AQ15" s="91">
        <f t="shared" si="4"/>
        <v>-2005612.189</v>
      </c>
      <c r="AR15" s="91">
        <f t="shared" si="4"/>
        <v>-1840720</v>
      </c>
      <c r="AS15" s="89">
        <f t="shared" si="4"/>
        <v>-1889054</v>
      </c>
    </row>
    <row r="16" spans="2:45" ht="13.5" customHeight="1" x14ac:dyDescent="0.35">
      <c r="B16" s="90"/>
      <c r="C16" s="24" t="s">
        <v>112</v>
      </c>
      <c r="D16" s="24" t="s">
        <v>112</v>
      </c>
      <c r="E16" s="24" t="s">
        <v>112</v>
      </c>
      <c r="F16" s="86"/>
      <c r="G16" s="86"/>
      <c r="H16" s="24" t="s">
        <v>112</v>
      </c>
      <c r="I16" s="24"/>
      <c r="J16" s="24"/>
      <c r="K16" s="24"/>
      <c r="L16" s="24"/>
      <c r="M16" s="86"/>
      <c r="N16" s="87"/>
      <c r="O16" s="87"/>
      <c r="P16" s="87"/>
      <c r="Q16" s="87"/>
      <c r="R16" s="87"/>
      <c r="S16" s="87"/>
      <c r="T16" s="87"/>
      <c r="U16" s="87"/>
      <c r="V16" s="87"/>
      <c r="W16" s="87"/>
      <c r="X16" s="87"/>
      <c r="Y16" s="87"/>
      <c r="Z16" s="87"/>
      <c r="AA16" s="87"/>
      <c r="AB16" s="87"/>
      <c r="AC16" s="87"/>
      <c r="AD16" s="87"/>
      <c r="AE16" s="87"/>
      <c r="AF16" s="87"/>
      <c r="AG16" s="24"/>
      <c r="AH16" s="24"/>
      <c r="AI16" s="24"/>
      <c r="AJ16" s="24"/>
      <c r="AK16" s="24"/>
      <c r="AL16" s="24"/>
      <c r="AM16" s="24"/>
      <c r="AN16" s="24"/>
      <c r="AO16" s="24"/>
      <c r="AP16" s="24"/>
      <c r="AQ16" s="24"/>
      <c r="AS16" s="18"/>
    </row>
    <row r="17" spans="2:45" ht="11.25" customHeight="1" x14ac:dyDescent="0.25">
      <c r="B17" s="88" t="s">
        <v>119</v>
      </c>
      <c r="C17" s="91">
        <f t="shared" ref="C17:AS17" si="5">SUM(C9,C15)</f>
        <v>322685.63212855998</v>
      </c>
      <c r="D17" s="91">
        <f t="shared" si="5"/>
        <v>449196</v>
      </c>
      <c r="E17" s="91">
        <f t="shared" si="5"/>
        <v>266448</v>
      </c>
      <c r="F17" s="91">
        <f t="shared" si="5"/>
        <v>181780.92613999918</v>
      </c>
      <c r="G17" s="91">
        <f t="shared" si="5"/>
        <v>94217.619333509996</v>
      </c>
      <c r="H17" s="91">
        <f t="shared" si="5"/>
        <v>457375</v>
      </c>
      <c r="I17" s="91">
        <f t="shared" si="5"/>
        <v>156352.27342999983</v>
      </c>
      <c r="J17" s="91">
        <f t="shared" si="5"/>
        <v>268326.49956999975</v>
      </c>
      <c r="K17" s="91">
        <f t="shared" si="5"/>
        <v>285178.22699999996</v>
      </c>
      <c r="L17" s="91">
        <f t="shared" si="5"/>
        <v>230900.00276000006</v>
      </c>
      <c r="M17" s="91">
        <f t="shared" si="5"/>
        <v>829580.18225999083</v>
      </c>
      <c r="N17" s="91">
        <f t="shared" si="5"/>
        <v>882892.16579999076</v>
      </c>
      <c r="O17" s="91">
        <f t="shared" si="5"/>
        <v>171136.38825999876</v>
      </c>
      <c r="P17" s="91">
        <f t="shared" si="5"/>
        <v>202265.79179000121</v>
      </c>
      <c r="Q17" s="91">
        <f t="shared" si="5"/>
        <v>247190.01722000004</v>
      </c>
      <c r="R17" s="91">
        <f t="shared" si="5"/>
        <v>244337.61578999017</v>
      </c>
      <c r="S17" s="91">
        <f t="shared" si="5"/>
        <v>864929</v>
      </c>
      <c r="T17" s="91">
        <f t="shared" si="5"/>
        <v>214808.94873999967</v>
      </c>
      <c r="U17" s="91">
        <f t="shared" si="5"/>
        <v>308910.19674000004</v>
      </c>
      <c r="V17" s="91">
        <f t="shared" si="5"/>
        <v>366294</v>
      </c>
      <c r="W17" s="91">
        <f t="shared" si="5"/>
        <v>396956</v>
      </c>
      <c r="X17" s="91">
        <f t="shared" si="5"/>
        <v>1286969</v>
      </c>
      <c r="Y17" s="91">
        <f t="shared" si="5"/>
        <v>289145.66758000001</v>
      </c>
      <c r="Z17" s="91">
        <f t="shared" si="5"/>
        <v>380766</v>
      </c>
      <c r="AA17" s="91">
        <f t="shared" si="5"/>
        <v>376467</v>
      </c>
      <c r="AB17" s="91">
        <f t="shared" si="5"/>
        <v>502816.44990000059</v>
      </c>
      <c r="AC17" s="91">
        <f t="shared" si="5"/>
        <v>1549194.1174800005</v>
      </c>
      <c r="AD17" s="91">
        <f t="shared" si="5"/>
        <v>354333.02629889012</v>
      </c>
      <c r="AE17" s="91">
        <f t="shared" si="5"/>
        <v>412210.35227110982</v>
      </c>
      <c r="AF17" s="91">
        <f t="shared" si="5"/>
        <v>545421</v>
      </c>
      <c r="AG17" s="91">
        <f t="shared" si="5"/>
        <v>509195</v>
      </c>
      <c r="AH17" s="91">
        <f t="shared" si="5"/>
        <v>594142.5</v>
      </c>
      <c r="AI17" s="91">
        <f t="shared" si="5"/>
        <v>496004.5</v>
      </c>
      <c r="AJ17" s="91">
        <f t="shared" si="5"/>
        <v>1906105.8785699997</v>
      </c>
      <c r="AK17" s="91">
        <f t="shared" si="5"/>
        <v>1811771.8785699997</v>
      </c>
      <c r="AL17" s="91">
        <f t="shared" si="5"/>
        <v>494291</v>
      </c>
      <c r="AM17" s="91">
        <f t="shared" si="5"/>
        <v>430278</v>
      </c>
      <c r="AN17" s="91">
        <f>SUM(AN9,AN15)</f>
        <v>532407.99999999907</v>
      </c>
      <c r="AO17" s="91">
        <f>SUM(AO9,AO15)</f>
        <v>602981.43321622908</v>
      </c>
      <c r="AP17" s="91">
        <f t="shared" si="5"/>
        <v>600355</v>
      </c>
      <c r="AQ17" s="91">
        <f t="shared" si="5"/>
        <v>369093.00000003097</v>
      </c>
      <c r="AR17" s="91">
        <f t="shared" si="5"/>
        <v>309792</v>
      </c>
      <c r="AS17" s="89">
        <f t="shared" si="5"/>
        <v>422141</v>
      </c>
    </row>
    <row r="18" spans="2:45" ht="13.5" customHeight="1" x14ac:dyDescent="0.35">
      <c r="B18" s="90"/>
      <c r="C18" s="84"/>
      <c r="D18" s="92"/>
      <c r="E18" s="92"/>
      <c r="F18" s="92"/>
      <c r="G18" s="92"/>
      <c r="H18" s="92"/>
      <c r="I18" s="92"/>
      <c r="J18" s="92"/>
      <c r="K18" s="92"/>
      <c r="L18" s="92"/>
      <c r="M18" s="92"/>
      <c r="N18" s="92"/>
      <c r="O18" s="92"/>
      <c r="P18" s="92"/>
      <c r="Q18" s="92"/>
      <c r="R18" s="92"/>
      <c r="S18" s="92"/>
      <c r="T18" s="92"/>
      <c r="U18" s="92"/>
      <c r="V18" s="92"/>
      <c r="W18" s="92"/>
      <c r="X18" s="92"/>
      <c r="Y18" s="92"/>
      <c r="Z18" s="92"/>
      <c r="AA18" s="92"/>
      <c r="AB18" s="92"/>
      <c r="AC18" s="92"/>
      <c r="AD18" s="92"/>
      <c r="AE18" s="92"/>
      <c r="AF18" s="92"/>
      <c r="AL18" s="87"/>
      <c r="AM18" s="87"/>
      <c r="AN18" s="87"/>
      <c r="AO18" s="87"/>
      <c r="AP18" s="87"/>
      <c r="AQ18" s="87"/>
      <c r="AS18" s="18"/>
    </row>
    <row r="19" spans="2:45" ht="13.5" customHeight="1" x14ac:dyDescent="0.35">
      <c r="B19" s="88" t="s">
        <v>120</v>
      </c>
      <c r="C19" s="94"/>
      <c r="D19" s="94"/>
      <c r="E19" s="94"/>
      <c r="F19" s="94"/>
      <c r="G19" s="94"/>
      <c r="H19" s="94"/>
      <c r="I19" s="94"/>
      <c r="J19" s="94"/>
      <c r="K19" s="94"/>
      <c r="L19" s="94"/>
      <c r="M19" s="94"/>
      <c r="N19" s="94"/>
      <c r="O19" s="94"/>
      <c r="P19" s="94"/>
      <c r="Q19" s="94"/>
      <c r="R19" s="94"/>
      <c r="S19" s="94"/>
      <c r="T19" s="94"/>
      <c r="U19" s="94"/>
      <c r="V19" s="94"/>
      <c r="W19" s="94"/>
      <c r="X19" s="94"/>
      <c r="Y19" s="94"/>
      <c r="Z19" s="94"/>
      <c r="AA19" s="94"/>
      <c r="AB19" s="94"/>
      <c r="AC19" s="94"/>
      <c r="AD19" s="94"/>
      <c r="AE19" s="94"/>
      <c r="AF19" s="94"/>
      <c r="AL19" s="89"/>
      <c r="AM19" s="89"/>
      <c r="AN19" s="89"/>
      <c r="AO19" s="89"/>
      <c r="AP19" s="89"/>
      <c r="AQ19" s="89"/>
      <c r="AS19" s="18"/>
    </row>
    <row r="20" spans="2:45" ht="11.25" customHeight="1" x14ac:dyDescent="0.25">
      <c r="B20" s="90" t="s">
        <v>121</v>
      </c>
      <c r="C20" s="24">
        <v>15664</v>
      </c>
      <c r="D20" s="24">
        <v>31956</v>
      </c>
      <c r="E20" s="24">
        <v>48688</v>
      </c>
      <c r="F20" s="76">
        <v>11268.87336</v>
      </c>
      <c r="G20" s="24">
        <v>14017.12664</v>
      </c>
      <c r="H20" s="24">
        <v>73974</v>
      </c>
      <c r="I20" s="24">
        <v>16478.863359999999</v>
      </c>
      <c r="J20" s="24">
        <v>18931.136640000001</v>
      </c>
      <c r="K20" s="24">
        <v>18504</v>
      </c>
      <c r="L20" s="24">
        <v>29563</v>
      </c>
      <c r="M20" s="24">
        <v>83476.888260000007</v>
      </c>
      <c r="N20" s="24">
        <v>83476.888260000007</v>
      </c>
      <c r="O20" s="24">
        <v>25690.766049999998</v>
      </c>
      <c r="P20" s="24">
        <v>31700.5537</v>
      </c>
      <c r="Q20" s="24">
        <v>44510</v>
      </c>
      <c r="R20" s="24">
        <v>39361</v>
      </c>
      <c r="S20" s="24">
        <v>141263</v>
      </c>
      <c r="T20" s="24">
        <v>44146.33455</v>
      </c>
      <c r="U20" s="24">
        <v>36200.66545</v>
      </c>
      <c r="V20" s="24">
        <v>47128</v>
      </c>
      <c r="W20" s="24">
        <v>56191</v>
      </c>
      <c r="X20" s="24">
        <v>183666</v>
      </c>
      <c r="Y20" s="24">
        <v>63202</v>
      </c>
      <c r="Z20" s="24">
        <v>62773</v>
      </c>
      <c r="AA20" s="24">
        <v>63855</v>
      </c>
      <c r="AB20" s="24">
        <v>52167</v>
      </c>
      <c r="AC20" s="24">
        <v>241997</v>
      </c>
      <c r="AD20" s="24">
        <v>54595.660089999998</v>
      </c>
      <c r="AE20" s="24">
        <v>71540.339909999995</v>
      </c>
      <c r="AF20" s="24">
        <v>58966</v>
      </c>
      <c r="AG20" s="24">
        <v>58966</v>
      </c>
      <c r="AH20" s="24">
        <v>82206</v>
      </c>
      <c r="AI20" s="24">
        <v>82206</v>
      </c>
      <c r="AJ20" s="24">
        <v>267308</v>
      </c>
      <c r="AK20" s="24">
        <f>AJ20</f>
        <v>267308</v>
      </c>
      <c r="AL20" s="24">
        <v>69356</v>
      </c>
      <c r="AM20" s="24">
        <f>AL20</f>
        <v>69356</v>
      </c>
      <c r="AN20" s="24">
        <v>58754</v>
      </c>
      <c r="AO20" s="24">
        <f>DRE!AO20</f>
        <v>58754</v>
      </c>
      <c r="AP20" s="24">
        <v>87088</v>
      </c>
      <c r="AQ20" s="24">
        <v>96761</v>
      </c>
      <c r="AR20" s="24">
        <f>DRE!AR20</f>
        <v>87895</v>
      </c>
      <c r="AS20" s="32">
        <f>DRE!AS20</f>
        <v>90775</v>
      </c>
    </row>
    <row r="21" spans="2:45" ht="11.25" customHeight="1" x14ac:dyDescent="0.25">
      <c r="B21" s="90" t="s">
        <v>122</v>
      </c>
      <c r="C21" s="24">
        <f>DRE!C21+'DRE Ex Ifrs'!C34</f>
        <v>-140368</v>
      </c>
      <c r="D21" s="24">
        <f>DRE!D21+'DRE Ex Ifrs'!D34</f>
        <v>-152359</v>
      </c>
      <c r="E21" s="24">
        <f>DRE!E21+'DRE Ex Ifrs'!E34</f>
        <v>-92176</v>
      </c>
      <c r="F21" s="76">
        <f>DRE!F21+'DRE Ex Ifrs'!F34</f>
        <v>-26740.455979999999</v>
      </c>
      <c r="G21" s="24">
        <f>DRE!G21+'DRE Ex Ifrs'!G34</f>
        <v>-35045.544020000001</v>
      </c>
      <c r="H21" s="24">
        <f>DRE!H21+'DRE Ex Ifrs'!H34</f>
        <v>-153962</v>
      </c>
      <c r="I21" s="24">
        <f>DRE!I21+'DRE Ex Ifrs'!I34</f>
        <v>-47431.167269999998</v>
      </c>
      <c r="J21" s="24">
        <f>DRE!J21+'DRE Ex Ifrs'!J34</f>
        <v>-52378.832730000002</v>
      </c>
      <c r="K21" s="24">
        <f>DRE!K21+'DRE Ex Ifrs'!K34</f>
        <v>-51545</v>
      </c>
      <c r="L21" s="24">
        <f>DRE!L21+'DRE Ex Ifrs'!L34</f>
        <v>-44465</v>
      </c>
      <c r="M21" s="24">
        <f>DRE!M21+'DRE Ex Ifrs'!M34</f>
        <v>-195819.90869000001</v>
      </c>
      <c r="N21" s="24">
        <f>DRE!N21+'DRE Ex Ifrs'!N34</f>
        <v>-195819.90869000001</v>
      </c>
      <c r="O21" s="24">
        <f>DRE!O21+'DRE Ex Ifrs'!O34</f>
        <v>-40608</v>
      </c>
      <c r="P21" s="24">
        <f>DRE!P21+'DRE Ex Ifrs'!P34</f>
        <v>-45055</v>
      </c>
      <c r="Q21" s="24">
        <f>DRE!Q21+'DRE Ex Ifrs'!Q34</f>
        <v>-70435</v>
      </c>
      <c r="R21" s="24">
        <f>DRE!R21+'DRE Ex Ifrs'!R34</f>
        <v>-52075</v>
      </c>
      <c r="S21" s="24">
        <f>DRE!S21+'DRE Ex Ifrs'!S34</f>
        <v>-208173</v>
      </c>
      <c r="T21" s="24">
        <f>DRE!T21+'DRE Ex Ifrs'!T34</f>
        <v>-57575</v>
      </c>
      <c r="U21" s="24">
        <f>DRE!U21+'DRE Ex Ifrs'!U34</f>
        <v>-68877.779030000005</v>
      </c>
      <c r="V21" s="24">
        <f>DRE!V21+'DRE Ex Ifrs'!V34</f>
        <v>-106653</v>
      </c>
      <c r="W21" s="24">
        <f>DRE!W21+'DRE Ex Ifrs'!W34</f>
        <v>-122729.22096999999</v>
      </c>
      <c r="X21" s="24">
        <f>DRE!X21+'DRE Ex Ifrs'!X34</f>
        <v>-355835</v>
      </c>
      <c r="Y21" s="24">
        <f>DRE!Y21+'DRE Ex Ifrs'!Y34</f>
        <v>-102084</v>
      </c>
      <c r="Z21" s="24">
        <f>DRE!Z21+'DRE Ex Ifrs'!Z34</f>
        <v>-128385.55783999999</v>
      </c>
      <c r="AA21" s="24">
        <f>DRE!AA21+'DRE Ex Ifrs'!AA34</f>
        <v>-118367.44216000001</v>
      </c>
      <c r="AB21" s="24">
        <f>DRE!AB21+'DRE Ex Ifrs'!AB34</f>
        <v>-129495</v>
      </c>
      <c r="AC21" s="24">
        <f>DRE!AC21+'DRE Ex Ifrs'!AC34</f>
        <v>-478332</v>
      </c>
      <c r="AD21" s="24">
        <f>DRE!AD21+'DRE Ex Ifrs'!AD34</f>
        <v>-134895.66008999999</v>
      </c>
      <c r="AE21" s="24">
        <f>DRE!AE21+'DRE Ex Ifrs'!AE34</f>
        <v>-146171.73991</v>
      </c>
      <c r="AF21" s="24">
        <f>DRE!AF21+'DRE Ex Ifrs'!AF34</f>
        <v>-150928</v>
      </c>
      <c r="AG21" s="24">
        <v>-150928</v>
      </c>
      <c r="AH21" s="24">
        <v>-207055.6</v>
      </c>
      <c r="AI21" s="24">
        <v>-207055.6</v>
      </c>
      <c r="AJ21" s="24">
        <v>-639051</v>
      </c>
      <c r="AK21" s="24">
        <f>AJ21</f>
        <v>-639051</v>
      </c>
      <c r="AL21" s="24">
        <f>DRE!AL21+'DRE Ex Ifrs'!AL34</f>
        <v>-181219</v>
      </c>
      <c r="AM21" s="24">
        <f>AL21+AM35</f>
        <v>-84364</v>
      </c>
      <c r="AN21" s="24">
        <f>DRE!AN21+'DRE Ex Ifrs'!AN34</f>
        <v>-186188</v>
      </c>
      <c r="AO21" s="24">
        <f>DRE!AO21+'DRE Ex Ifrs'!AO34</f>
        <v>-186188</v>
      </c>
      <c r="AP21" s="24">
        <f>DRE!AP21+'DRE Ex Ifrs'!AP34</f>
        <v>-203656</v>
      </c>
      <c r="AQ21" s="24">
        <f>DRE!AQ21+'DRE Ex Ifrs'!AQ34</f>
        <v>-300099</v>
      </c>
      <c r="AR21" s="24">
        <f>DRE!AR21+'DRE Ex Ifrs'!AR34</f>
        <v>-208770</v>
      </c>
      <c r="AS21" s="32">
        <f>DRE!AS21+'DRE Ex Ifrs'!AS34</f>
        <v>-230090</v>
      </c>
    </row>
    <row r="22" spans="2:45" ht="11.25" customHeight="1" x14ac:dyDescent="0.25">
      <c r="B22" s="88" t="s">
        <v>118</v>
      </c>
      <c r="C22" s="91">
        <f t="shared" ref="C22:AJ22" si="6">SUM(C20:C21)</f>
        <v>-124704</v>
      </c>
      <c r="D22" s="91">
        <f t="shared" si="6"/>
        <v>-120403</v>
      </c>
      <c r="E22" s="91">
        <f t="shared" si="6"/>
        <v>-43488</v>
      </c>
      <c r="F22" s="91">
        <f t="shared" si="6"/>
        <v>-15471.582619999999</v>
      </c>
      <c r="G22" s="91">
        <f t="shared" si="6"/>
        <v>-21028.417379999999</v>
      </c>
      <c r="H22" s="91">
        <f t="shared" si="6"/>
        <v>-79988</v>
      </c>
      <c r="I22" s="91">
        <f t="shared" si="6"/>
        <v>-30952.303909999999</v>
      </c>
      <c r="J22" s="91">
        <f t="shared" si="6"/>
        <v>-33447.696089999998</v>
      </c>
      <c r="K22" s="91">
        <f t="shared" si="6"/>
        <v>-33041</v>
      </c>
      <c r="L22" s="91">
        <f t="shared" si="6"/>
        <v>-14902</v>
      </c>
      <c r="M22" s="91">
        <f t="shared" si="6"/>
        <v>-112343.02043</v>
      </c>
      <c r="N22" s="91">
        <f t="shared" si="6"/>
        <v>-112343.02043</v>
      </c>
      <c r="O22" s="91">
        <f t="shared" si="6"/>
        <v>-14917.233950000002</v>
      </c>
      <c r="P22" s="91">
        <f t="shared" si="6"/>
        <v>-13354.4463</v>
      </c>
      <c r="Q22" s="91">
        <f t="shared" si="6"/>
        <v>-25925</v>
      </c>
      <c r="R22" s="91">
        <f t="shared" si="6"/>
        <v>-12714</v>
      </c>
      <c r="S22" s="91">
        <f t="shared" si="6"/>
        <v>-66910</v>
      </c>
      <c r="T22" s="91">
        <f t="shared" si="6"/>
        <v>-13428.66545</v>
      </c>
      <c r="U22" s="91">
        <f t="shared" si="6"/>
        <v>-32677.113580000005</v>
      </c>
      <c r="V22" s="91">
        <f t="shared" si="6"/>
        <v>-59525</v>
      </c>
      <c r="W22" s="91">
        <f t="shared" si="6"/>
        <v>-66538.220969999995</v>
      </c>
      <c r="X22" s="91">
        <f t="shared" si="6"/>
        <v>-172169</v>
      </c>
      <c r="Y22" s="91">
        <f t="shared" si="6"/>
        <v>-38882</v>
      </c>
      <c r="Z22" s="91">
        <f t="shared" si="6"/>
        <v>-65612.557839999994</v>
      </c>
      <c r="AA22" s="91">
        <f t="shared" si="6"/>
        <v>-54512.442160000006</v>
      </c>
      <c r="AB22" s="91">
        <f t="shared" si="6"/>
        <v>-77328</v>
      </c>
      <c r="AC22" s="91">
        <f t="shared" si="6"/>
        <v>-236335</v>
      </c>
      <c r="AD22" s="91">
        <f t="shared" si="6"/>
        <v>-80300</v>
      </c>
      <c r="AE22" s="91">
        <f t="shared" si="6"/>
        <v>-74631.400000000009</v>
      </c>
      <c r="AF22" s="91">
        <f t="shared" si="6"/>
        <v>-91962</v>
      </c>
      <c r="AG22" s="91">
        <f t="shared" si="6"/>
        <v>-91962</v>
      </c>
      <c r="AH22" s="91">
        <f t="shared" si="6"/>
        <v>-124849.60000000001</v>
      </c>
      <c r="AI22" s="91">
        <f t="shared" si="6"/>
        <v>-124849.60000000001</v>
      </c>
      <c r="AJ22" s="91">
        <f t="shared" si="6"/>
        <v>-371743</v>
      </c>
      <c r="AK22" s="91">
        <f>AJ22</f>
        <v>-371743</v>
      </c>
      <c r="AL22" s="91">
        <f t="shared" ref="AL22:AS22" si="7">SUM(AL20:AL21)</f>
        <v>-111863</v>
      </c>
      <c r="AM22" s="91">
        <f t="shared" si="7"/>
        <v>-15008</v>
      </c>
      <c r="AN22" s="91">
        <f t="shared" si="7"/>
        <v>-127434</v>
      </c>
      <c r="AO22" s="91">
        <f t="shared" si="7"/>
        <v>-127434</v>
      </c>
      <c r="AP22" s="91">
        <f t="shared" si="7"/>
        <v>-116568</v>
      </c>
      <c r="AQ22" s="91">
        <f t="shared" si="7"/>
        <v>-203338</v>
      </c>
      <c r="AR22" s="91">
        <f t="shared" si="7"/>
        <v>-120875</v>
      </c>
      <c r="AS22" s="89">
        <f t="shared" si="7"/>
        <v>-139315</v>
      </c>
    </row>
    <row r="23" spans="2:45" ht="13.5" customHeight="1" x14ac:dyDescent="0.35">
      <c r="B23" s="90"/>
      <c r="C23" s="94"/>
      <c r="D23" s="94"/>
      <c r="E23" s="94"/>
      <c r="F23" s="94"/>
      <c r="G23" s="94"/>
      <c r="H23" s="94"/>
      <c r="I23" s="94"/>
      <c r="J23" s="94"/>
      <c r="K23" s="94"/>
      <c r="L23" s="94"/>
      <c r="M23" s="94"/>
      <c r="N23" s="94"/>
      <c r="O23" s="94"/>
      <c r="P23" s="94"/>
      <c r="Q23" s="94"/>
      <c r="R23" s="94"/>
      <c r="S23" s="94"/>
      <c r="T23" s="94"/>
      <c r="U23" s="94"/>
      <c r="V23" s="94"/>
      <c r="W23" s="94"/>
      <c r="X23" s="94"/>
      <c r="Y23" s="94"/>
      <c r="Z23" s="94"/>
      <c r="AA23" s="94"/>
      <c r="AB23" s="94"/>
      <c r="AC23" s="94"/>
      <c r="AD23" s="94"/>
      <c r="AE23" s="94"/>
      <c r="AF23" s="94"/>
      <c r="AL23" s="86"/>
      <c r="AM23" s="86"/>
      <c r="AN23" s="86"/>
      <c r="AO23" s="86"/>
      <c r="AP23" s="86"/>
      <c r="AQ23" s="86"/>
      <c r="AS23" s="18"/>
    </row>
    <row r="24" spans="2:45" ht="11.25" customHeight="1" x14ac:dyDescent="0.25">
      <c r="B24" s="58" t="s">
        <v>123</v>
      </c>
      <c r="C24" s="93">
        <f t="shared" ref="C24:L24" si="8">SUM(C17,C22)</f>
        <v>197981.63212855998</v>
      </c>
      <c r="D24" s="93">
        <f t="shared" si="8"/>
        <v>328793</v>
      </c>
      <c r="E24" s="93">
        <f t="shared" si="8"/>
        <v>222960</v>
      </c>
      <c r="F24" s="93">
        <f t="shared" si="8"/>
        <v>166309.34351999918</v>
      </c>
      <c r="G24" s="93">
        <f t="shared" si="8"/>
        <v>73189.201953509997</v>
      </c>
      <c r="H24" s="93">
        <f t="shared" si="8"/>
        <v>377387</v>
      </c>
      <c r="I24" s="93">
        <f t="shared" si="8"/>
        <v>125399.96951999982</v>
      </c>
      <c r="J24" s="93">
        <f t="shared" si="8"/>
        <v>234878.80347999977</v>
      </c>
      <c r="K24" s="93">
        <f t="shared" si="8"/>
        <v>252137.22699999996</v>
      </c>
      <c r="L24" s="93">
        <f t="shared" si="8"/>
        <v>215998.00276000006</v>
      </c>
      <c r="M24" s="93">
        <f t="shared" ref="M24:AF24" si="9">M22+M17</f>
        <v>717237.1618299908</v>
      </c>
      <c r="N24" s="93">
        <f t="shared" si="9"/>
        <v>770549.14536999073</v>
      </c>
      <c r="O24" s="93">
        <f t="shared" si="9"/>
        <v>156219.15430999876</v>
      </c>
      <c r="P24" s="93">
        <f t="shared" si="9"/>
        <v>188911.3454900012</v>
      </c>
      <c r="Q24" s="93">
        <f t="shared" si="9"/>
        <v>221265.01722000004</v>
      </c>
      <c r="R24" s="93">
        <f t="shared" si="9"/>
        <v>231623.61578999017</v>
      </c>
      <c r="S24" s="93">
        <f t="shared" si="9"/>
        <v>798019</v>
      </c>
      <c r="T24" s="93">
        <f t="shared" si="9"/>
        <v>201380.28328999967</v>
      </c>
      <c r="U24" s="93">
        <f t="shared" si="9"/>
        <v>276233.08316000004</v>
      </c>
      <c r="V24" s="93">
        <f t="shared" si="9"/>
        <v>306769</v>
      </c>
      <c r="W24" s="93">
        <f t="shared" si="9"/>
        <v>330417.77902999998</v>
      </c>
      <c r="X24" s="93">
        <f t="shared" si="9"/>
        <v>1114800</v>
      </c>
      <c r="Y24" s="93">
        <f t="shared" si="9"/>
        <v>250263.66758000001</v>
      </c>
      <c r="Z24" s="93">
        <f t="shared" si="9"/>
        <v>315153.44215999998</v>
      </c>
      <c r="AA24" s="93">
        <f t="shared" si="9"/>
        <v>321954.55784000002</v>
      </c>
      <c r="AB24" s="93">
        <f t="shared" si="9"/>
        <v>425488.44990000059</v>
      </c>
      <c r="AC24" s="93">
        <f t="shared" si="9"/>
        <v>1312859.1174800005</v>
      </c>
      <c r="AD24" s="93">
        <f t="shared" si="9"/>
        <v>274033.02629889012</v>
      </c>
      <c r="AE24" s="93">
        <f t="shared" si="9"/>
        <v>337578.9522711098</v>
      </c>
      <c r="AF24" s="93">
        <f t="shared" si="9"/>
        <v>453459</v>
      </c>
      <c r="AG24" s="93">
        <f t="shared" ref="AG24:AS24" si="10">SUM(AG17,AG22)</f>
        <v>417233</v>
      </c>
      <c r="AH24" s="93">
        <f t="shared" si="10"/>
        <v>469292.9</v>
      </c>
      <c r="AI24" s="93">
        <f t="shared" si="10"/>
        <v>371154.9</v>
      </c>
      <c r="AJ24" s="93">
        <f t="shared" si="10"/>
        <v>1534362.8785699997</v>
      </c>
      <c r="AK24" s="93">
        <f t="shared" si="10"/>
        <v>1440028.8785699997</v>
      </c>
      <c r="AL24" s="93">
        <f t="shared" si="10"/>
        <v>382428</v>
      </c>
      <c r="AM24" s="93">
        <f t="shared" si="10"/>
        <v>415270</v>
      </c>
      <c r="AN24" s="93">
        <f t="shared" si="10"/>
        <v>404973.99999999907</v>
      </c>
      <c r="AO24" s="93">
        <f t="shared" si="10"/>
        <v>475547.43321622908</v>
      </c>
      <c r="AP24" s="93">
        <f t="shared" si="10"/>
        <v>483787</v>
      </c>
      <c r="AQ24" s="93">
        <f t="shared" si="10"/>
        <v>165755.00000003097</v>
      </c>
      <c r="AR24" s="93">
        <f t="shared" si="10"/>
        <v>188917</v>
      </c>
      <c r="AS24" s="29">
        <f t="shared" si="10"/>
        <v>282826</v>
      </c>
    </row>
    <row r="25" spans="2:45" ht="13.5" customHeight="1" x14ac:dyDescent="0.35">
      <c r="B25" s="41"/>
      <c r="C25" s="84"/>
      <c r="D25" s="84"/>
      <c r="E25" s="84"/>
      <c r="F25" s="86"/>
      <c r="G25" s="86"/>
      <c r="H25" s="84"/>
      <c r="I25" s="84"/>
      <c r="J25" s="84"/>
      <c r="K25" s="84"/>
      <c r="L25" s="84"/>
      <c r="M25" s="86"/>
      <c r="N25" s="86"/>
      <c r="O25" s="86"/>
      <c r="P25" s="86"/>
      <c r="Q25" s="86"/>
      <c r="R25" s="86"/>
      <c r="S25" s="86"/>
      <c r="T25" s="93"/>
      <c r="U25" s="93"/>
      <c r="V25" s="93"/>
      <c r="W25" s="93"/>
      <c r="X25" s="93"/>
      <c r="Y25" s="93"/>
      <c r="Z25" s="93"/>
      <c r="AA25" s="93"/>
      <c r="AB25" s="93"/>
      <c r="AC25" s="93"/>
      <c r="AD25" s="86"/>
      <c r="AE25" s="86"/>
      <c r="AF25" s="86"/>
      <c r="AG25" s="94"/>
      <c r="AH25" s="94"/>
      <c r="AI25" s="94"/>
      <c r="AJ25" s="94"/>
      <c r="AK25" s="94"/>
      <c r="AL25" s="94"/>
      <c r="AM25" s="94"/>
      <c r="AN25" s="94"/>
      <c r="AO25" s="94"/>
      <c r="AP25" s="94"/>
      <c r="AQ25" s="94"/>
      <c r="AS25" s="18"/>
    </row>
    <row r="26" spans="2:45" ht="11.25" customHeight="1" x14ac:dyDescent="0.25">
      <c r="B26" s="41" t="s">
        <v>124</v>
      </c>
      <c r="C26" s="92">
        <v>-5807</v>
      </c>
      <c r="D26" s="92">
        <v>-5135</v>
      </c>
      <c r="E26" s="21">
        <v>0</v>
      </c>
      <c r="F26" s="76">
        <v>-2988.3794499999999</v>
      </c>
      <c r="G26" s="24">
        <v>-3571.6205500000001</v>
      </c>
      <c r="H26" s="24">
        <v>-6560</v>
      </c>
      <c r="I26" s="21">
        <v>0</v>
      </c>
      <c r="J26" s="21">
        <v>0</v>
      </c>
      <c r="K26" s="24">
        <v>-6948</v>
      </c>
      <c r="L26" s="21">
        <v>5004</v>
      </c>
      <c r="M26" s="24">
        <v>-1943.44454</v>
      </c>
      <c r="N26" s="24">
        <v>-1943.44454</v>
      </c>
      <c r="O26" s="24">
        <v>0</v>
      </c>
      <c r="P26" s="24">
        <v>0</v>
      </c>
      <c r="Q26" s="24">
        <v>0</v>
      </c>
      <c r="R26" s="24">
        <v>-18759</v>
      </c>
      <c r="S26" s="24">
        <v>-18759</v>
      </c>
      <c r="T26" s="24">
        <v>-1524.44138</v>
      </c>
      <c r="U26" s="24">
        <v>-3374</v>
      </c>
      <c r="V26" s="24">
        <v>-6525</v>
      </c>
      <c r="W26" s="24">
        <v>-12096</v>
      </c>
      <c r="X26" s="24">
        <v>-23519</v>
      </c>
      <c r="Y26" s="24">
        <v>-541</v>
      </c>
      <c r="Z26" s="24">
        <v>-16241</v>
      </c>
      <c r="AA26" s="24">
        <v>-383</v>
      </c>
      <c r="AB26" s="24">
        <v>-25485</v>
      </c>
      <c r="AC26" s="24">
        <v>-42650</v>
      </c>
      <c r="AD26" s="24">
        <v>-95216.244987315004</v>
      </c>
      <c r="AE26" s="24">
        <v>-138067.29999999999</v>
      </c>
      <c r="AF26" s="24">
        <v>-160103.26</v>
      </c>
      <c r="AG26" s="24">
        <v>-124370</v>
      </c>
      <c r="AH26" s="24">
        <v>82526.804987315001</v>
      </c>
      <c r="AI26" s="24">
        <v>-11818</v>
      </c>
      <c r="AJ26" s="24">
        <v>-310860</v>
      </c>
      <c r="AK26" s="24">
        <f>AJ26</f>
        <v>-310860</v>
      </c>
      <c r="AL26" s="24">
        <v>-150026</v>
      </c>
      <c r="AM26" s="24">
        <f>AL26</f>
        <v>-150026</v>
      </c>
      <c r="AN26" s="24">
        <v>-129023</v>
      </c>
      <c r="AO26" s="24">
        <f>DRE!AO26</f>
        <v>-10341</v>
      </c>
      <c r="AP26" s="24">
        <v>300127</v>
      </c>
      <c r="AQ26" s="24">
        <v>106038</v>
      </c>
      <c r="AR26" s="24">
        <f>DRE!AR26</f>
        <v>-13946</v>
      </c>
      <c r="AS26" s="32">
        <f>DRE!AS26</f>
        <v>-14247</v>
      </c>
    </row>
    <row r="27" spans="2:45" ht="11.25" customHeight="1" x14ac:dyDescent="0.25">
      <c r="B27" s="41" t="s">
        <v>125</v>
      </c>
      <c r="C27" s="24">
        <v>638</v>
      </c>
      <c r="D27" s="24">
        <v>1687</v>
      </c>
      <c r="E27" s="21">
        <v>0</v>
      </c>
      <c r="F27" s="71">
        <v>0</v>
      </c>
      <c r="G27" s="24">
        <v>-8946</v>
      </c>
      <c r="H27" s="24">
        <v>-8946</v>
      </c>
      <c r="I27" s="21">
        <v>0</v>
      </c>
      <c r="J27" s="21">
        <v>0</v>
      </c>
      <c r="K27" s="21">
        <v>5704</v>
      </c>
      <c r="L27" s="24">
        <v>-2031</v>
      </c>
      <c r="M27" s="15">
        <v>3672.9891299999999</v>
      </c>
      <c r="N27" s="15">
        <v>3672.9891299999999</v>
      </c>
      <c r="O27" s="15">
        <v>0</v>
      </c>
      <c r="P27" s="15">
        <v>0</v>
      </c>
      <c r="Q27" s="15">
        <v>0</v>
      </c>
      <c r="R27" s="15">
        <v>0</v>
      </c>
      <c r="S27" s="15">
        <v>0</v>
      </c>
      <c r="T27" s="15">
        <v>0</v>
      </c>
      <c r="U27" s="15">
        <v>0</v>
      </c>
      <c r="V27" s="15">
        <v>0</v>
      </c>
      <c r="W27" s="15">
        <v>0</v>
      </c>
      <c r="X27" s="15">
        <v>0</v>
      </c>
      <c r="Y27" s="15">
        <v>0</v>
      </c>
      <c r="Z27" s="15">
        <v>0</v>
      </c>
      <c r="AA27" s="15">
        <v>0</v>
      </c>
      <c r="AB27" s="15">
        <v>0</v>
      </c>
      <c r="AC27" s="15"/>
      <c r="AD27" s="15">
        <v>62848</v>
      </c>
      <c r="AE27" s="15">
        <v>134676.56</v>
      </c>
      <c r="AF27" s="15">
        <v>100110.58</v>
      </c>
      <c r="AG27" s="15">
        <v>76694</v>
      </c>
      <c r="AH27" s="24">
        <v>-170747.14</v>
      </c>
      <c r="AI27" s="24">
        <v>-43036</v>
      </c>
      <c r="AJ27" s="15">
        <v>126888</v>
      </c>
      <c r="AK27" s="15">
        <f>AJ27</f>
        <v>126888</v>
      </c>
      <c r="AL27" s="15">
        <v>105197</v>
      </c>
      <c r="AM27" s="15">
        <f>AL27</f>
        <v>105197</v>
      </c>
      <c r="AN27" s="15">
        <v>95452</v>
      </c>
      <c r="AO27" s="24">
        <f>DRE!AO27</f>
        <v>-47225</v>
      </c>
      <c r="AP27" s="15">
        <v>93938</v>
      </c>
      <c r="AQ27" s="15">
        <v>90221</v>
      </c>
      <c r="AR27" s="15">
        <f>DRE!AR27</f>
        <v>42410</v>
      </c>
      <c r="AS27" s="87">
        <f>DRE!AS27</f>
        <v>-426</v>
      </c>
    </row>
    <row r="28" spans="2:45" ht="11.25" customHeight="1" x14ac:dyDescent="0.25">
      <c r="B28" s="88" t="s">
        <v>118</v>
      </c>
      <c r="C28" s="72">
        <v>-5169</v>
      </c>
      <c r="D28" s="72">
        <v>-3448</v>
      </c>
      <c r="E28" s="72">
        <v>0</v>
      </c>
      <c r="F28" s="71">
        <f>SUM(F26:F27)</f>
        <v>-2988.3794499999999</v>
      </c>
      <c r="G28" s="71">
        <f>SUM(G26:G27)</f>
        <v>-12517.62055</v>
      </c>
      <c r="H28" s="72">
        <v>-15506</v>
      </c>
      <c r="I28" s="21">
        <v>0</v>
      </c>
      <c r="J28" s="21">
        <v>0</v>
      </c>
      <c r="K28" s="96">
        <v>-1244</v>
      </c>
      <c r="L28" s="95">
        <v>2973</v>
      </c>
      <c r="M28" s="72">
        <f>SUM(M26:M27)</f>
        <v>1729.54459</v>
      </c>
      <c r="N28" s="72">
        <f>SUM(N26:N27)</f>
        <v>1729.54459</v>
      </c>
      <c r="O28" s="72">
        <v>0</v>
      </c>
      <c r="P28" s="72">
        <v>0</v>
      </c>
      <c r="Q28" s="72">
        <v>0</v>
      </c>
      <c r="R28" s="72">
        <f>SUM(R26:R27)</f>
        <v>-18759</v>
      </c>
      <c r="S28" s="72">
        <f>SUM(S26:S27)</f>
        <v>-18759</v>
      </c>
      <c r="T28" s="72">
        <v>-1524.44138</v>
      </c>
      <c r="U28" s="72">
        <v>-3374</v>
      </c>
      <c r="V28" s="72">
        <v>-6525</v>
      </c>
      <c r="W28" s="72">
        <f>SUM(W26:W27)</f>
        <v>-12096</v>
      </c>
      <c r="X28" s="72">
        <f>SUM(X26:X27)</f>
        <v>-23519</v>
      </c>
      <c r="Y28" s="72">
        <f>SUM(Y26:Y27)</f>
        <v>-541</v>
      </c>
      <c r="Z28" s="72">
        <f>SUM(Z26:Z27)</f>
        <v>-16241</v>
      </c>
      <c r="AA28" s="72">
        <v>-383</v>
      </c>
      <c r="AB28" s="72">
        <f t="shared" ref="AB28:AS28" si="11">SUM(AB26:AB27)</f>
        <v>-25485</v>
      </c>
      <c r="AC28" s="72">
        <f t="shared" si="11"/>
        <v>-42650</v>
      </c>
      <c r="AD28" s="72">
        <f t="shared" si="11"/>
        <v>-32368.244987315004</v>
      </c>
      <c r="AE28" s="72">
        <f t="shared" si="11"/>
        <v>-3390.7399999999907</v>
      </c>
      <c r="AF28" s="72">
        <f t="shared" si="11"/>
        <v>-59992.680000000008</v>
      </c>
      <c r="AG28" s="72">
        <f t="shared" si="11"/>
        <v>-47676</v>
      </c>
      <c r="AH28" s="72">
        <f t="shared" si="11"/>
        <v>-88220.335012685013</v>
      </c>
      <c r="AI28" s="72">
        <f t="shared" si="11"/>
        <v>-54854</v>
      </c>
      <c r="AJ28" s="72">
        <f t="shared" si="11"/>
        <v>-183972</v>
      </c>
      <c r="AK28" s="72">
        <f t="shared" si="11"/>
        <v>-183972</v>
      </c>
      <c r="AL28" s="72">
        <f t="shared" si="11"/>
        <v>-44829</v>
      </c>
      <c r="AM28" s="72">
        <f t="shared" si="11"/>
        <v>-44829</v>
      </c>
      <c r="AN28" s="72">
        <f t="shared" si="11"/>
        <v>-33571</v>
      </c>
      <c r="AO28" s="72">
        <f t="shared" si="11"/>
        <v>-57566</v>
      </c>
      <c r="AP28" s="72">
        <f t="shared" si="11"/>
        <v>394065</v>
      </c>
      <c r="AQ28" s="72">
        <f t="shared" si="11"/>
        <v>196259</v>
      </c>
      <c r="AR28" s="72">
        <f t="shared" si="11"/>
        <v>28464</v>
      </c>
      <c r="AS28" s="89">
        <f t="shared" si="11"/>
        <v>-14673</v>
      </c>
    </row>
    <row r="29" spans="2:45" ht="13.5" customHeight="1" x14ac:dyDescent="0.35">
      <c r="B29" s="41"/>
      <c r="C29" s="84"/>
      <c r="D29" s="84"/>
      <c r="E29" s="24" t="s">
        <v>112</v>
      </c>
      <c r="F29" s="71"/>
      <c r="G29" s="86"/>
      <c r="H29" s="84"/>
      <c r="I29" s="84"/>
      <c r="J29" s="84"/>
      <c r="K29" s="84"/>
      <c r="L29" s="84"/>
      <c r="M29" s="86"/>
      <c r="N29" s="86"/>
      <c r="O29" s="86"/>
      <c r="P29" s="86"/>
      <c r="Q29" s="86"/>
      <c r="R29" s="86"/>
      <c r="S29" s="86"/>
      <c r="T29" s="86"/>
      <c r="U29" s="86"/>
      <c r="V29" s="86"/>
      <c r="W29" s="86"/>
      <c r="X29" s="86"/>
      <c r="Y29" s="86"/>
      <c r="Z29" s="86"/>
      <c r="AA29" s="86"/>
      <c r="AB29" s="86"/>
      <c r="AC29" s="86"/>
      <c r="AD29" s="86"/>
      <c r="AE29" s="86"/>
      <c r="AF29" s="86"/>
      <c r="AL29" s="86"/>
      <c r="AM29" s="86"/>
      <c r="AN29" s="86"/>
      <c r="AO29" s="86"/>
      <c r="AP29" s="86"/>
      <c r="AQ29" s="86"/>
      <c r="AS29" s="18"/>
    </row>
    <row r="30" spans="2:45" ht="11.25" customHeight="1" x14ac:dyDescent="0.25">
      <c r="B30" s="58" t="s">
        <v>126</v>
      </c>
      <c r="C30" s="93">
        <f t="shared" ref="C30:V30" si="12">SUM(C24,C28)</f>
        <v>192812.63212855998</v>
      </c>
      <c r="D30" s="93">
        <f t="shared" si="12"/>
        <v>325345</v>
      </c>
      <c r="E30" s="93">
        <f t="shared" si="12"/>
        <v>222960</v>
      </c>
      <c r="F30" s="93">
        <f t="shared" si="12"/>
        <v>163320.96406999917</v>
      </c>
      <c r="G30" s="93">
        <f t="shared" si="12"/>
        <v>60671.581403509997</v>
      </c>
      <c r="H30" s="93">
        <f t="shared" si="12"/>
        <v>361881</v>
      </c>
      <c r="I30" s="93">
        <f t="shared" si="12"/>
        <v>125399.96951999982</v>
      </c>
      <c r="J30" s="93">
        <f t="shared" si="12"/>
        <v>234878.80347999977</v>
      </c>
      <c r="K30" s="93">
        <f t="shared" si="12"/>
        <v>250893.22699999996</v>
      </c>
      <c r="L30" s="93">
        <f t="shared" si="12"/>
        <v>218971.00276000006</v>
      </c>
      <c r="M30" s="93">
        <f t="shared" si="12"/>
        <v>718966.70641999075</v>
      </c>
      <c r="N30" s="93">
        <f t="shared" si="12"/>
        <v>772278.68995999068</v>
      </c>
      <c r="O30" s="93">
        <f t="shared" si="12"/>
        <v>156219.15430999876</v>
      </c>
      <c r="P30" s="93">
        <f t="shared" si="12"/>
        <v>188911.3454900012</v>
      </c>
      <c r="Q30" s="93">
        <f t="shared" si="12"/>
        <v>221265.01722000004</v>
      </c>
      <c r="R30" s="93">
        <f t="shared" si="12"/>
        <v>212864.61578999017</v>
      </c>
      <c r="S30" s="93">
        <f t="shared" si="12"/>
        <v>779260</v>
      </c>
      <c r="T30" s="93">
        <f t="shared" si="12"/>
        <v>199855.84190999967</v>
      </c>
      <c r="U30" s="93">
        <f t="shared" si="12"/>
        <v>272859.08316000004</v>
      </c>
      <c r="V30" s="93">
        <f t="shared" si="12"/>
        <v>300244</v>
      </c>
      <c r="W30" s="120">
        <f>W28+W24</f>
        <v>318321.77902999998</v>
      </c>
      <c r="X30" s="93">
        <f t="shared" ref="X30:AS30" si="13">SUM(X24,X28)</f>
        <v>1091281</v>
      </c>
      <c r="Y30" s="93">
        <f t="shared" si="13"/>
        <v>249722.66758000001</v>
      </c>
      <c r="Z30" s="93">
        <f t="shared" si="13"/>
        <v>298912.44215999998</v>
      </c>
      <c r="AA30" s="93">
        <f t="shared" si="13"/>
        <v>321571.55784000002</v>
      </c>
      <c r="AB30" s="93">
        <f t="shared" si="13"/>
        <v>400003.44990000059</v>
      </c>
      <c r="AC30" s="93">
        <f t="shared" si="13"/>
        <v>1270209.1174800005</v>
      </c>
      <c r="AD30" s="93">
        <f t="shared" si="13"/>
        <v>241664.78131157512</v>
      </c>
      <c r="AE30" s="93">
        <f t="shared" si="13"/>
        <v>334188.21227110981</v>
      </c>
      <c r="AF30" s="93">
        <f t="shared" si="13"/>
        <v>393466.32</v>
      </c>
      <c r="AG30" s="93">
        <f t="shared" si="13"/>
        <v>369557</v>
      </c>
      <c r="AH30" s="93">
        <f t="shared" si="13"/>
        <v>381072.56498731498</v>
      </c>
      <c r="AI30" s="93">
        <f t="shared" si="13"/>
        <v>316300.90000000002</v>
      </c>
      <c r="AJ30" s="93">
        <f t="shared" si="13"/>
        <v>1350390.8785699997</v>
      </c>
      <c r="AK30" s="93">
        <f t="shared" si="13"/>
        <v>1256056.8785699997</v>
      </c>
      <c r="AL30" s="93">
        <f t="shared" si="13"/>
        <v>337599</v>
      </c>
      <c r="AM30" s="93">
        <f t="shared" si="13"/>
        <v>370441</v>
      </c>
      <c r="AN30" s="93">
        <f t="shared" si="13"/>
        <v>371402.99999999907</v>
      </c>
      <c r="AO30" s="93">
        <f>SUM(AO24,AO28)</f>
        <v>417981.43321622908</v>
      </c>
      <c r="AP30" s="93">
        <f t="shared" si="13"/>
        <v>877852</v>
      </c>
      <c r="AQ30" s="93">
        <f t="shared" si="13"/>
        <v>362014.00000003097</v>
      </c>
      <c r="AR30" s="93">
        <f t="shared" si="13"/>
        <v>217381</v>
      </c>
      <c r="AS30" s="29">
        <f t="shared" si="13"/>
        <v>268153</v>
      </c>
    </row>
    <row r="31" spans="2:45" ht="13.5" customHeight="1" x14ac:dyDescent="0.35">
      <c r="B31" s="58"/>
      <c r="C31" s="93"/>
      <c r="D31" s="93"/>
      <c r="E31" s="93"/>
      <c r="F31" s="93"/>
      <c r="G31" s="93"/>
      <c r="H31" s="93"/>
      <c r="I31" s="93"/>
      <c r="J31" s="93"/>
      <c r="K31" s="93"/>
      <c r="L31" s="93"/>
      <c r="M31" s="120"/>
      <c r="N31" s="120"/>
      <c r="O31" s="121"/>
      <c r="P31" s="121"/>
      <c r="Q31" s="121"/>
      <c r="R31" s="121"/>
      <c r="S31" s="122"/>
      <c r="T31" s="120"/>
      <c r="U31" s="120"/>
      <c r="V31" s="120"/>
      <c r="W31" s="120"/>
      <c r="X31" s="120"/>
      <c r="Y31" s="120"/>
      <c r="Z31" s="120"/>
      <c r="AA31" s="120"/>
      <c r="AB31" s="120"/>
      <c r="AC31" s="120"/>
      <c r="AD31" s="120"/>
      <c r="AE31" s="120"/>
      <c r="AF31" s="120"/>
      <c r="AG31" s="120"/>
      <c r="AH31" s="99"/>
      <c r="AI31" s="99"/>
      <c r="AJ31" s="99"/>
      <c r="AK31" s="99"/>
      <c r="AL31" s="99"/>
      <c r="AM31" s="99"/>
      <c r="AP31" s="99"/>
      <c r="AQ31" s="99"/>
      <c r="AS31" s="18"/>
    </row>
    <row r="32" spans="2:45" ht="11.25" customHeight="1" x14ac:dyDescent="0.25">
      <c r="B32" s="101" t="s">
        <v>127</v>
      </c>
      <c r="C32" s="102">
        <v>77837</v>
      </c>
      <c r="D32" s="102">
        <v>80683</v>
      </c>
      <c r="E32" s="102">
        <v>45933</v>
      </c>
      <c r="F32" s="102">
        <v>14513</v>
      </c>
      <c r="G32" s="102">
        <v>24402</v>
      </c>
      <c r="H32" s="102">
        <v>84848</v>
      </c>
      <c r="I32" s="102">
        <v>22718</v>
      </c>
      <c r="J32" s="102">
        <v>24931</v>
      </c>
      <c r="K32" s="102">
        <v>33748</v>
      </c>
      <c r="L32" s="102">
        <v>27495</v>
      </c>
      <c r="M32" s="102">
        <v>108892</v>
      </c>
      <c r="N32" s="102">
        <v>117386</v>
      </c>
      <c r="O32" s="103">
        <v>37608</v>
      </c>
      <c r="P32" s="103">
        <v>44295</v>
      </c>
      <c r="Q32" s="103">
        <v>51000</v>
      </c>
      <c r="R32" s="103">
        <v>48048</v>
      </c>
      <c r="S32" s="104">
        <v>180951</v>
      </c>
      <c r="T32" s="104">
        <v>48188</v>
      </c>
      <c r="U32" s="104">
        <v>57144</v>
      </c>
      <c r="V32" s="104">
        <v>55727</v>
      </c>
      <c r="W32" s="104">
        <v>58720</v>
      </c>
      <c r="X32" s="104">
        <v>219779</v>
      </c>
      <c r="Y32" s="104">
        <v>63128</v>
      </c>
      <c r="Z32" s="104">
        <v>61086</v>
      </c>
      <c r="AA32" s="105">
        <v>59994</v>
      </c>
      <c r="AB32" s="104">
        <v>24736</v>
      </c>
      <c r="AC32" s="104">
        <v>208944</v>
      </c>
      <c r="AD32" s="104">
        <v>61651</v>
      </c>
      <c r="AE32" s="104">
        <v>49812</v>
      </c>
      <c r="AF32" s="104">
        <v>54035</v>
      </c>
      <c r="AG32" s="104">
        <v>54035</v>
      </c>
      <c r="AH32" s="104">
        <v>45106</v>
      </c>
      <c r="AI32" s="104">
        <v>45106</v>
      </c>
      <c r="AJ32" s="104">
        <v>210604</v>
      </c>
      <c r="AK32" s="104">
        <f>AJ32</f>
        <v>210604</v>
      </c>
      <c r="AL32" s="104">
        <v>58799</v>
      </c>
      <c r="AM32" s="104">
        <f>DRE!AM32</f>
        <v>58799</v>
      </c>
      <c r="AN32" s="104">
        <v>60696</v>
      </c>
      <c r="AO32" s="104">
        <v>60696</v>
      </c>
      <c r="AP32" s="104">
        <v>92906</v>
      </c>
      <c r="AQ32" s="104">
        <v>99632</v>
      </c>
      <c r="AR32" s="104">
        <f>DRE!AR32</f>
        <v>90048</v>
      </c>
      <c r="AS32" s="106">
        <f>DRE!AS32</f>
        <v>101359</v>
      </c>
    </row>
    <row r="33" spans="2:45" ht="11.25" customHeight="1" x14ac:dyDescent="0.25">
      <c r="B33" s="101" t="s">
        <v>128</v>
      </c>
      <c r="C33" s="102">
        <v>0</v>
      </c>
      <c r="D33" s="102">
        <v>0</v>
      </c>
      <c r="E33" s="102">
        <v>28585</v>
      </c>
      <c r="F33" s="102">
        <v>16597</v>
      </c>
      <c r="G33" s="102">
        <v>16057</v>
      </c>
      <c r="H33" s="102">
        <v>61239</v>
      </c>
      <c r="I33" s="102">
        <v>16845</v>
      </c>
      <c r="J33" s="102">
        <v>28857</v>
      </c>
      <c r="K33" s="102">
        <v>9179</v>
      </c>
      <c r="L33" s="102">
        <v>16191</v>
      </c>
      <c r="M33" s="102">
        <v>71072</v>
      </c>
      <c r="N33" s="102">
        <v>74636</v>
      </c>
      <c r="O33" s="103">
        <v>20121</v>
      </c>
      <c r="P33" s="103">
        <v>19438</v>
      </c>
      <c r="Q33" s="103">
        <v>20918</v>
      </c>
      <c r="R33" s="103">
        <v>19017</v>
      </c>
      <c r="S33" s="104">
        <v>79494</v>
      </c>
      <c r="T33" s="104">
        <v>24007</v>
      </c>
      <c r="U33" s="104">
        <v>26586</v>
      </c>
      <c r="V33" s="104">
        <v>28493</v>
      </c>
      <c r="W33" s="104">
        <v>30302</v>
      </c>
      <c r="X33" s="104">
        <v>109388</v>
      </c>
      <c r="Y33" s="104">
        <v>34873</v>
      </c>
      <c r="Z33" s="104">
        <v>31059</v>
      </c>
      <c r="AA33" s="105">
        <v>38534</v>
      </c>
      <c r="AB33" s="104">
        <v>39982</v>
      </c>
      <c r="AC33" s="104">
        <v>144448</v>
      </c>
      <c r="AD33" s="104">
        <v>42920</v>
      </c>
      <c r="AE33" s="104">
        <v>35497</v>
      </c>
      <c r="AF33" s="104">
        <v>41459</v>
      </c>
      <c r="AG33" s="104">
        <v>41459</v>
      </c>
      <c r="AH33" s="104">
        <v>46266</v>
      </c>
      <c r="AI33" s="104">
        <v>46266</v>
      </c>
      <c r="AJ33" s="104">
        <v>166142</v>
      </c>
      <c r="AK33" s="104">
        <f>AJ33</f>
        <v>166142</v>
      </c>
      <c r="AL33" s="104">
        <v>46495</v>
      </c>
      <c r="AM33" s="104">
        <f>DRE!AM33</f>
        <v>46495</v>
      </c>
      <c r="AN33" s="104">
        <v>52397</v>
      </c>
      <c r="AO33" s="104">
        <v>52397</v>
      </c>
      <c r="AP33" s="104">
        <v>69259</v>
      </c>
      <c r="AQ33" s="104">
        <v>59412</v>
      </c>
      <c r="AR33" s="104">
        <f>DRE!AR33</f>
        <v>68402</v>
      </c>
      <c r="AS33" s="106">
        <f>DRE!AS33</f>
        <v>76331</v>
      </c>
    </row>
    <row r="34" spans="2:45" ht="11.25" customHeight="1" x14ac:dyDescent="0.25">
      <c r="B34" s="101" t="s">
        <v>129</v>
      </c>
      <c r="C34" s="102">
        <v>0</v>
      </c>
      <c r="D34" s="102">
        <v>0</v>
      </c>
      <c r="E34" s="102">
        <v>10787</v>
      </c>
      <c r="F34" s="102">
        <v>3565</v>
      </c>
      <c r="G34" s="102">
        <v>5614</v>
      </c>
      <c r="H34" s="102">
        <v>19966</v>
      </c>
      <c r="I34" s="102">
        <v>6731</v>
      </c>
      <c r="J34" s="102">
        <v>10670</v>
      </c>
      <c r="K34" s="102">
        <v>6046</v>
      </c>
      <c r="L34" s="102">
        <v>9356</v>
      </c>
      <c r="M34" s="102">
        <v>32803</v>
      </c>
      <c r="N34" s="102">
        <v>32803</v>
      </c>
      <c r="O34" s="103">
        <v>9862</v>
      </c>
      <c r="P34" s="103">
        <v>11161</v>
      </c>
      <c r="Q34" s="103">
        <v>20776</v>
      </c>
      <c r="R34" s="103">
        <v>19908</v>
      </c>
      <c r="S34" s="104">
        <v>61707</v>
      </c>
      <c r="T34" s="104">
        <v>15643</v>
      </c>
      <c r="U34" s="104">
        <v>25884</v>
      </c>
      <c r="V34" s="104">
        <v>31271</v>
      </c>
      <c r="W34" s="104">
        <v>32003</v>
      </c>
      <c r="X34" s="104">
        <v>104801</v>
      </c>
      <c r="Y34" s="104">
        <v>33876</v>
      </c>
      <c r="Z34" s="104">
        <v>38493.442159999999</v>
      </c>
      <c r="AA34" s="105">
        <v>45535.557840000001</v>
      </c>
      <c r="AB34" s="104">
        <v>51083</v>
      </c>
      <c r="AC34" s="104">
        <v>168988</v>
      </c>
      <c r="AD34" s="104">
        <v>52406</v>
      </c>
      <c r="AE34" s="104">
        <v>52037</v>
      </c>
      <c r="AF34" s="104">
        <v>57862</v>
      </c>
      <c r="AG34" s="104">
        <v>57862</v>
      </c>
      <c r="AH34" s="104">
        <v>37900</v>
      </c>
      <c r="AI34" s="104">
        <v>37900</v>
      </c>
      <c r="AJ34" s="104">
        <v>200205</v>
      </c>
      <c r="AK34" s="104">
        <f>AJ34</f>
        <v>200205</v>
      </c>
      <c r="AL34" s="104">
        <v>69390</v>
      </c>
      <c r="AM34" s="104">
        <f>DRE!AM34</f>
        <v>69390</v>
      </c>
      <c r="AN34" s="104">
        <v>81621</v>
      </c>
      <c r="AO34" s="104">
        <v>81621</v>
      </c>
      <c r="AP34" s="104">
        <v>101981</v>
      </c>
      <c r="AQ34" s="104">
        <v>103425</v>
      </c>
      <c r="AR34" s="104">
        <f>DRE!AR34</f>
        <v>101261</v>
      </c>
      <c r="AS34" s="106">
        <f>DRE!AS34</f>
        <v>107983</v>
      </c>
    </row>
    <row r="35" spans="2:45" ht="11.25" customHeight="1" x14ac:dyDescent="0.25">
      <c r="B35" s="101" t="s">
        <v>137</v>
      </c>
      <c r="C35" s="102">
        <v>0</v>
      </c>
      <c r="D35" s="102">
        <v>0</v>
      </c>
      <c r="E35" s="102"/>
      <c r="F35" s="102"/>
      <c r="G35" s="102"/>
      <c r="H35" s="102">
        <f>-'Fluxo de Caixa'!C62</f>
        <v>85072</v>
      </c>
      <c r="I35" s="102"/>
      <c r="J35" s="102"/>
      <c r="K35" s="102"/>
      <c r="L35" s="102"/>
      <c r="M35" s="102">
        <f>-'Fluxo de Caixa'!D62</f>
        <v>111178</v>
      </c>
      <c r="N35" s="102">
        <f>-'Fluxo de Caixa'!D62</f>
        <v>111178</v>
      </c>
      <c r="O35" s="103">
        <f>-'Fluxo de Caixa'!E62</f>
        <v>30485</v>
      </c>
      <c r="P35" s="103">
        <f>-'Fluxo de Caixa'!F62-O35</f>
        <v>32251</v>
      </c>
      <c r="Q35" s="103">
        <f>-'Fluxo de Caixa'!G62-P35-O35</f>
        <v>33852.982780000006</v>
      </c>
      <c r="R35" s="103">
        <f>-'Fluxo de Caixa'!H62-Q35-P35-O35</f>
        <v>34143.017219999994</v>
      </c>
      <c r="S35" s="103">
        <f>SUM(O35:R35)</f>
        <v>130732</v>
      </c>
      <c r="T35" s="103">
        <f>-'Fluxo de Caixa'!I62</f>
        <v>39006</v>
      </c>
      <c r="U35" s="103">
        <f>-'Fluxo de Caixa'!J62-T35</f>
        <v>43734</v>
      </c>
      <c r="V35" s="103">
        <f>-'Fluxo de Caixa'!K62-U35-T35</f>
        <v>50391</v>
      </c>
      <c r="W35" s="103">
        <f>-'Fluxo de Caixa'!L62-V35-U35-T35</f>
        <v>54572</v>
      </c>
      <c r="X35" s="104">
        <f>SUM(T35:W35)</f>
        <v>187703</v>
      </c>
      <c r="Y35" s="104">
        <f>-'Fluxo de Caixa'!M62</f>
        <v>58718</v>
      </c>
      <c r="Z35" s="104">
        <f>-'Fluxo de Caixa'!N62-Y35</f>
        <v>63873</v>
      </c>
      <c r="AA35" s="105">
        <f>-'Fluxo de Caixa'!O62-Z35-Y35</f>
        <v>76095</v>
      </c>
      <c r="AB35" s="104">
        <f>-'Fluxo de Caixa'!P62-AA35-Z35-Y35</f>
        <v>79179</v>
      </c>
      <c r="AC35" s="104">
        <f>SUM(Y35:AB35)</f>
        <v>277865</v>
      </c>
      <c r="AD35" s="104">
        <f>-'Fluxo de Caixa'!Q62</f>
        <v>94039</v>
      </c>
      <c r="AE35" s="104">
        <f>-'Fluxo de Caixa'!R62-AD35</f>
        <v>80690</v>
      </c>
      <c r="AF35" s="104">
        <f>-'Fluxo de Caixa'!S62-AE35-AD35</f>
        <v>85025</v>
      </c>
      <c r="AG35" s="104">
        <f>AF35</f>
        <v>85025</v>
      </c>
      <c r="AH35" s="104">
        <v>91097</v>
      </c>
      <c r="AI35" s="104">
        <f>AH35</f>
        <v>91097</v>
      </c>
      <c r="AJ35" s="104">
        <v>350851</v>
      </c>
      <c r="AK35" s="104">
        <v>350851</v>
      </c>
      <c r="AL35" s="104">
        <f>-'Fluxo de Caixa'!U62</f>
        <v>96855</v>
      </c>
      <c r="AM35" s="104">
        <f>-'Fluxo de Caixa'!U62</f>
        <v>96855</v>
      </c>
      <c r="AN35" s="104">
        <f>-'Fluxo de Caixa'!V62-AL35</f>
        <v>111814</v>
      </c>
      <c r="AO35" s="104">
        <v>111814</v>
      </c>
      <c r="AP35" s="104">
        <v>139961</v>
      </c>
      <c r="AQ35" s="104">
        <v>143774</v>
      </c>
      <c r="AR35" s="104">
        <f>-'Fluxo de Caixa'!Y62</f>
        <v>143204</v>
      </c>
      <c r="AS35" s="106">
        <f>-'Fluxo de Caixa'!Z62</f>
        <v>158107</v>
      </c>
    </row>
    <row r="36" spans="2:45" ht="13.5" customHeight="1" x14ac:dyDescent="0.35">
      <c r="B36" s="58"/>
      <c r="C36" s="93"/>
      <c r="D36" s="93"/>
      <c r="E36" s="93"/>
      <c r="F36" s="93"/>
      <c r="G36" s="93"/>
      <c r="H36" s="93"/>
      <c r="I36" s="93"/>
      <c r="J36" s="93"/>
      <c r="K36" s="93"/>
      <c r="L36" s="93"/>
      <c r="M36" s="120"/>
      <c r="N36" s="120"/>
      <c r="O36" s="121"/>
      <c r="P36" s="121"/>
      <c r="Q36" s="121"/>
      <c r="R36" s="121"/>
      <c r="S36" s="122"/>
      <c r="T36" s="120"/>
      <c r="U36" s="120"/>
      <c r="V36" s="120"/>
      <c r="W36" s="120"/>
      <c r="X36" s="120"/>
      <c r="Y36" s="120"/>
      <c r="Z36" s="120"/>
      <c r="AA36" s="120"/>
      <c r="AB36" s="120"/>
      <c r="AC36" s="120"/>
      <c r="AD36" s="99"/>
      <c r="AE36" s="99"/>
      <c r="AF36" s="99"/>
      <c r="AG36" s="99"/>
      <c r="AH36" s="99"/>
      <c r="AI36" s="99"/>
      <c r="AJ36" s="99"/>
      <c r="AK36" s="99"/>
      <c r="AL36" s="99"/>
      <c r="AM36" s="99"/>
      <c r="AN36" s="99"/>
      <c r="AO36" s="99"/>
      <c r="AP36" s="99"/>
      <c r="AQ36" s="99"/>
      <c r="AS36" s="18"/>
    </row>
    <row r="37" spans="2:45" ht="11.25" customHeight="1" x14ac:dyDescent="0.25">
      <c r="B37" s="58" t="s">
        <v>130</v>
      </c>
      <c r="C37" s="107">
        <f t="shared" ref="C37:AS37" si="14">C17+C32</f>
        <v>400522.63212855998</v>
      </c>
      <c r="D37" s="107">
        <f t="shared" si="14"/>
        <v>529879</v>
      </c>
      <c r="E37" s="107">
        <f t="shared" si="14"/>
        <v>312381</v>
      </c>
      <c r="F37" s="107">
        <f t="shared" si="14"/>
        <v>196293.92613999918</v>
      </c>
      <c r="G37" s="107">
        <f t="shared" si="14"/>
        <v>118619.61933351</v>
      </c>
      <c r="H37" s="107">
        <f t="shared" si="14"/>
        <v>542223</v>
      </c>
      <c r="I37" s="107">
        <f t="shared" si="14"/>
        <v>179070.27342999983</v>
      </c>
      <c r="J37" s="107">
        <f t="shared" si="14"/>
        <v>293257.49956999975</v>
      </c>
      <c r="K37" s="107">
        <f t="shared" si="14"/>
        <v>318926.22699999996</v>
      </c>
      <c r="L37" s="107">
        <f t="shared" si="14"/>
        <v>258395.00276000006</v>
      </c>
      <c r="M37" s="107">
        <f t="shared" si="14"/>
        <v>938472.18225999083</v>
      </c>
      <c r="N37" s="107">
        <f t="shared" si="14"/>
        <v>1000278.1657999908</v>
      </c>
      <c r="O37" s="107">
        <f t="shared" si="14"/>
        <v>208744.38825999876</v>
      </c>
      <c r="P37" s="107">
        <f t="shared" si="14"/>
        <v>246560.79179000121</v>
      </c>
      <c r="Q37" s="107">
        <f t="shared" si="14"/>
        <v>298190.01722000004</v>
      </c>
      <c r="R37" s="107">
        <f t="shared" si="14"/>
        <v>292385.61578999017</v>
      </c>
      <c r="S37" s="107">
        <f t="shared" si="14"/>
        <v>1045880</v>
      </c>
      <c r="T37" s="107">
        <f t="shared" si="14"/>
        <v>262996.94873999967</v>
      </c>
      <c r="U37" s="107">
        <f t="shared" si="14"/>
        <v>366054.19674000004</v>
      </c>
      <c r="V37" s="107">
        <f t="shared" si="14"/>
        <v>422021</v>
      </c>
      <c r="W37" s="107">
        <f t="shared" si="14"/>
        <v>455676</v>
      </c>
      <c r="X37" s="107">
        <f t="shared" si="14"/>
        <v>1506748</v>
      </c>
      <c r="Y37" s="107">
        <f t="shared" si="14"/>
        <v>352273.66758000001</v>
      </c>
      <c r="Z37" s="107">
        <f t="shared" si="14"/>
        <v>441852</v>
      </c>
      <c r="AA37" s="107">
        <f t="shared" si="14"/>
        <v>436461</v>
      </c>
      <c r="AB37" s="107">
        <f t="shared" si="14"/>
        <v>527552.44990000059</v>
      </c>
      <c r="AC37" s="107">
        <f t="shared" si="14"/>
        <v>1758138.1174800005</v>
      </c>
      <c r="AD37" s="107">
        <f t="shared" si="14"/>
        <v>415984.02629889012</v>
      </c>
      <c r="AE37" s="107">
        <f t="shared" si="14"/>
        <v>462022.35227110982</v>
      </c>
      <c r="AF37" s="107">
        <f t="shared" si="14"/>
        <v>599456</v>
      </c>
      <c r="AG37" s="107">
        <f t="shared" si="14"/>
        <v>563230</v>
      </c>
      <c r="AH37" s="107">
        <f t="shared" si="14"/>
        <v>639248.5</v>
      </c>
      <c r="AI37" s="107">
        <f t="shared" si="14"/>
        <v>541110.5</v>
      </c>
      <c r="AJ37" s="107">
        <f t="shared" si="14"/>
        <v>2116709.8785699997</v>
      </c>
      <c r="AK37" s="107">
        <f t="shared" si="14"/>
        <v>2022375.8785699997</v>
      </c>
      <c r="AL37" s="107">
        <f t="shared" si="14"/>
        <v>553090</v>
      </c>
      <c r="AM37" s="107">
        <f t="shared" si="14"/>
        <v>489077</v>
      </c>
      <c r="AN37" s="107">
        <f t="shared" si="14"/>
        <v>593103.99999999907</v>
      </c>
      <c r="AO37" s="107">
        <f t="shared" si="14"/>
        <v>663677.43321622908</v>
      </c>
      <c r="AP37" s="107">
        <f t="shared" si="14"/>
        <v>693261</v>
      </c>
      <c r="AQ37" s="107">
        <f t="shared" si="14"/>
        <v>468725.00000003097</v>
      </c>
      <c r="AR37" s="107">
        <f t="shared" si="14"/>
        <v>399840</v>
      </c>
      <c r="AS37" s="108">
        <f t="shared" si="14"/>
        <v>523500</v>
      </c>
    </row>
    <row r="38" spans="2:45" ht="11.25" customHeight="1" x14ac:dyDescent="0.25">
      <c r="B38" s="109" t="s">
        <v>131</v>
      </c>
      <c r="C38" s="110">
        <f>C37/C6</f>
        <v>6.9020045205757719E-2</v>
      </c>
      <c r="D38" s="110">
        <f>D37/D6</f>
        <v>7.6623254741857313E-2</v>
      </c>
      <c r="E38" s="110">
        <f>E37/E6</f>
        <v>7.8478085721671739E-2</v>
      </c>
      <c r="F38" s="110">
        <f>F37/F6</f>
        <v>8.3413788462447708E-2</v>
      </c>
      <c r="G38" s="110">
        <f>G37/$G$6</f>
        <v>4.9997615193566332E-2</v>
      </c>
      <c r="H38" s="110">
        <f t="shared" ref="H38:AS38" si="15">H37/H6</f>
        <v>6.2279755871875002E-2</v>
      </c>
      <c r="I38" s="110">
        <f t="shared" si="15"/>
        <v>7.4325086570864132E-2</v>
      </c>
      <c r="J38" s="110">
        <f t="shared" si="15"/>
        <v>0.10150818957318539</v>
      </c>
      <c r="K38" s="110">
        <f t="shared" si="15"/>
        <v>9.2083280475818444E-2</v>
      </c>
      <c r="L38" s="110">
        <f t="shared" si="15"/>
        <v>7.1079496462483779E-2</v>
      </c>
      <c r="M38" s="110">
        <f t="shared" si="15"/>
        <v>7.5701322933513546E-2</v>
      </c>
      <c r="N38" s="110">
        <f t="shared" si="15"/>
        <v>8.068686731898235E-2</v>
      </c>
      <c r="O38" s="110">
        <f t="shared" si="15"/>
        <v>6.2084305010318565E-2</v>
      </c>
      <c r="P38" s="110">
        <f t="shared" si="15"/>
        <v>6.620251648277975E-2</v>
      </c>
      <c r="Q38" s="110">
        <f t="shared" si="15"/>
        <v>6.8563220698416361E-2</v>
      </c>
      <c r="R38" s="110">
        <f t="shared" si="15"/>
        <v>6.583605007556606E-2</v>
      </c>
      <c r="S38" s="110">
        <f t="shared" si="15"/>
        <v>6.5874498964121175E-2</v>
      </c>
      <c r="T38" s="110">
        <f t="shared" si="15"/>
        <v>5.7438220525538854E-2</v>
      </c>
      <c r="U38" s="110">
        <f t="shared" si="15"/>
        <v>7.0368122027939711E-2</v>
      </c>
      <c r="V38" s="110">
        <f t="shared" si="15"/>
        <v>7.1249648201263824E-2</v>
      </c>
      <c r="W38" s="110">
        <f t="shared" si="15"/>
        <v>7.513731011332285E-2</v>
      </c>
      <c r="X38" s="110">
        <f t="shared" si="15"/>
        <v>6.9216969222883201E-2</v>
      </c>
      <c r="Y38" s="110">
        <f t="shared" si="15"/>
        <v>6.0034234634857353E-2</v>
      </c>
      <c r="Z38" s="110">
        <f t="shared" si="15"/>
        <v>6.8722906017788091E-2</v>
      </c>
      <c r="AA38" s="110">
        <f t="shared" si="15"/>
        <v>6.2936621268941617E-2</v>
      </c>
      <c r="AB38" s="110">
        <f t="shared" si="15"/>
        <v>6.9955058165246359E-2</v>
      </c>
      <c r="AC38" s="110">
        <f t="shared" si="15"/>
        <v>6.5666889653108129E-2</v>
      </c>
      <c r="AD38" s="110">
        <f t="shared" si="15"/>
        <v>5.634753541849321E-2</v>
      </c>
      <c r="AE38" s="110">
        <f t="shared" si="15"/>
        <v>6.0482645326072261E-2</v>
      </c>
      <c r="AF38" s="110">
        <f t="shared" si="15"/>
        <v>7.1902591046216907E-2</v>
      </c>
      <c r="AG38" s="110">
        <f t="shared" si="15"/>
        <v>6.7557412645733381E-2</v>
      </c>
      <c r="AH38" s="110">
        <f t="shared" si="15"/>
        <v>7.3249706055143721E-2</v>
      </c>
      <c r="AI38" s="110">
        <f t="shared" si="15"/>
        <v>6.2004345834760423E-2</v>
      </c>
      <c r="AJ38" s="110">
        <f t="shared" si="15"/>
        <v>6.5971065699045678E-2</v>
      </c>
      <c r="AK38" s="110">
        <f t="shared" si="15"/>
        <v>6.3030977132983848E-2</v>
      </c>
      <c r="AL38" s="110">
        <f t="shared" si="15"/>
        <v>6.638695858571976E-2</v>
      </c>
      <c r="AM38" s="110">
        <f t="shared" si="15"/>
        <v>5.8703528438822011E-2</v>
      </c>
      <c r="AN38" s="110">
        <f t="shared" si="15"/>
        <v>6.7554505760180808E-2</v>
      </c>
      <c r="AO38" s="110">
        <f t="shared" si="15"/>
        <v>7.5592815062970123E-2</v>
      </c>
      <c r="AP38" s="110">
        <f t="shared" si="15"/>
        <v>6.4408282852719989E-2</v>
      </c>
      <c r="AQ38" s="110">
        <f t="shared" si="15"/>
        <v>4.4429235756685462E-2</v>
      </c>
      <c r="AR38" s="110">
        <f t="shared" si="15"/>
        <v>4.2525900660159724E-2</v>
      </c>
      <c r="AS38" s="111">
        <f t="shared" si="15"/>
        <v>5.313393273010672E-2</v>
      </c>
    </row>
    <row r="39" spans="2:45" ht="11.25" customHeight="1" x14ac:dyDescent="0.25">
      <c r="B39" s="58"/>
      <c r="C39" s="99"/>
      <c r="D39" s="99"/>
      <c r="E39" s="99"/>
      <c r="F39" s="99"/>
      <c r="G39" s="99"/>
      <c r="H39" s="99"/>
      <c r="I39" s="99"/>
      <c r="J39" s="99"/>
      <c r="K39" s="99"/>
      <c r="L39" s="99"/>
      <c r="M39" s="99"/>
      <c r="N39" s="99"/>
      <c r="O39" s="99"/>
      <c r="P39" s="99"/>
      <c r="Q39" s="99"/>
      <c r="R39" s="99"/>
      <c r="S39" s="99"/>
      <c r="T39" s="99"/>
      <c r="U39" s="99"/>
      <c r="V39" s="99"/>
      <c r="W39" s="99"/>
      <c r="X39" s="99"/>
      <c r="Y39" s="99"/>
      <c r="Z39" s="99"/>
      <c r="AA39" s="99"/>
      <c r="AB39" s="99"/>
      <c r="AC39" s="99"/>
      <c r="AD39" s="99"/>
      <c r="AE39" s="99"/>
      <c r="AF39" s="99"/>
      <c r="AG39" s="99"/>
      <c r="AH39" s="99"/>
      <c r="AI39" s="99"/>
      <c r="AJ39" s="99"/>
      <c r="AK39" s="99"/>
      <c r="AL39" s="99"/>
      <c r="AM39" s="99"/>
      <c r="AN39" s="99"/>
      <c r="AO39" s="99"/>
      <c r="AP39" s="99"/>
    </row>
    <row r="40" spans="2:45" ht="28.5" customHeight="1" x14ac:dyDescent="0.25">
      <c r="B40" s="113" t="s">
        <v>132</v>
      </c>
      <c r="C40" s="99"/>
      <c r="D40" s="99"/>
      <c r="E40" s="99"/>
      <c r="F40" s="99"/>
      <c r="G40" s="99"/>
      <c r="H40" s="99"/>
      <c r="I40" s="99"/>
      <c r="J40" s="99"/>
      <c r="K40" s="99"/>
      <c r="L40" s="99"/>
      <c r="M40" s="99"/>
      <c r="N40" s="99"/>
      <c r="O40" s="99"/>
      <c r="P40" s="99"/>
      <c r="Q40" s="99"/>
      <c r="R40" s="99"/>
      <c r="S40" s="99"/>
      <c r="T40" s="99"/>
      <c r="U40" s="99"/>
      <c r="V40" s="99"/>
      <c r="W40" s="99"/>
      <c r="X40" s="99"/>
      <c r="Y40" s="99"/>
      <c r="Z40" s="99"/>
      <c r="AA40" s="99"/>
      <c r="AB40" s="99"/>
      <c r="AC40" s="99"/>
      <c r="AD40" s="99"/>
      <c r="AE40" s="99"/>
      <c r="AF40" s="99"/>
      <c r="AG40" s="99"/>
      <c r="AH40" s="99"/>
      <c r="AI40" s="99"/>
      <c r="AJ40" s="99"/>
      <c r="AK40" s="99"/>
      <c r="AL40" s="99"/>
      <c r="AM40" s="99"/>
      <c r="AN40" s="99"/>
      <c r="AO40" s="99"/>
      <c r="AP40" s="99"/>
    </row>
    <row r="41" spans="2:45" ht="28.5" customHeight="1" x14ac:dyDescent="0.35">
      <c r="B41" s="113" t="s">
        <v>133</v>
      </c>
      <c r="E41" s="123"/>
      <c r="F41" s="123"/>
      <c r="G41" s="123"/>
      <c r="H41" s="123"/>
      <c r="I41" s="123"/>
      <c r="J41" s="123"/>
      <c r="K41" s="123"/>
      <c r="L41" s="124"/>
      <c r="M41" s="124"/>
      <c r="N41" s="123"/>
      <c r="O41" s="123"/>
      <c r="P41" s="124"/>
      <c r="Q41" s="123"/>
      <c r="R41" s="123"/>
      <c r="S41" s="123"/>
      <c r="T41" s="123"/>
      <c r="U41" s="123"/>
      <c r="V41" s="123"/>
      <c r="W41" s="123"/>
      <c r="X41" s="123"/>
      <c r="Y41" s="123"/>
      <c r="Z41" s="123"/>
      <c r="AA41" s="123"/>
      <c r="AB41" s="123"/>
      <c r="AC41" s="123"/>
      <c r="AD41" s="123"/>
      <c r="AE41" s="123"/>
      <c r="AF41" s="123"/>
      <c r="AG41" s="123"/>
      <c r="AL41" s="123"/>
      <c r="AM41" s="123"/>
      <c r="AO41" s="119"/>
      <c r="AP41" s="99"/>
    </row>
    <row r="42" spans="2:45" ht="14.25" customHeight="1" x14ac:dyDescent="0.35">
      <c r="E42" s="123"/>
      <c r="F42" s="123"/>
      <c r="G42" s="123"/>
      <c r="H42" s="123"/>
      <c r="I42" s="123"/>
      <c r="J42" s="123"/>
      <c r="K42" s="123"/>
      <c r="L42" s="124"/>
      <c r="M42" s="123"/>
      <c r="N42" s="123"/>
      <c r="O42" s="123"/>
      <c r="P42" s="124"/>
      <c r="Q42" s="124"/>
      <c r="R42" s="123"/>
      <c r="S42" s="123"/>
      <c r="T42" s="123"/>
      <c r="U42" s="123"/>
      <c r="V42" s="123"/>
      <c r="W42" s="123"/>
      <c r="X42" s="123"/>
      <c r="Y42" s="123"/>
      <c r="Z42" s="123"/>
      <c r="AA42" s="123"/>
      <c r="AB42" s="123"/>
      <c r="AC42" s="123"/>
      <c r="AD42" s="123"/>
      <c r="AE42" s="123"/>
      <c r="AF42" s="123"/>
      <c r="AG42" s="123"/>
      <c r="AK42" s="125"/>
      <c r="AL42" s="123"/>
      <c r="AM42" s="123"/>
      <c r="AP42" s="112"/>
    </row>
    <row r="43" spans="2:45" ht="14.25" customHeight="1" x14ac:dyDescent="0.35">
      <c r="K43" s="126"/>
      <c r="L43" s="124"/>
      <c r="AP43" s="112"/>
    </row>
    <row r="44" spans="2:45" ht="11.25" customHeight="1" x14ac:dyDescent="0.25">
      <c r="K44" s="127"/>
      <c r="L44" s="126"/>
      <c r="M44" s="123"/>
    </row>
    <row r="48" spans="2:45" ht="11.25" customHeight="1" x14ac:dyDescent="0.25">
      <c r="D48" s="39"/>
      <c r="E48" s="40"/>
      <c r="F48" s="40"/>
      <c r="G48" s="40"/>
      <c r="H48" s="40"/>
      <c r="I48" s="40"/>
      <c r="J48" s="40"/>
      <c r="K48" s="40"/>
      <c r="L48" s="40"/>
    </row>
  </sheetData>
  <printOptions horizontalCentered="1" verticalCentered="1"/>
  <pageMargins left="0.78749999999999998" right="0.78749999999999998" top="0.78749999999999998" bottom="0.78749999999999998" header="0.511811023622047" footer="0.39374999999999999"/>
  <pageSetup paperSize="9" firstPageNumber="12" orientation="portrait" useFirstPageNumber="1" horizontalDpi="300" verticalDpi="300"/>
  <headerFooter>
    <oddFooter>&amp;R&amp;"Arial,Regular"&amp;6 &amp;P</oddFooter>
  </headerFooter>
  <ignoredErrors>
    <ignoredError sqref="AO9" formula="1"/>
  </ignoredErrors>
  <drawing r:id="rId1"/>
  <legacyDrawingHF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046CB4"/>
  </sheetPr>
  <dimension ref="B1:Z70"/>
  <sheetViews>
    <sheetView showGridLines="0" zoomScale="90" zoomScaleNormal="90" workbookViewId="0">
      <pane xSplit="2" ySplit="4" topLeftCell="Q5" activePane="bottomRight" state="frozen"/>
      <selection pane="topRight" activeCell="Q1" sqref="Q1"/>
      <selection pane="bottomLeft" activeCell="A38" sqref="A38"/>
      <selection pane="bottomRight" activeCell="Z1" sqref="Z1:Z1048576"/>
    </sheetView>
  </sheetViews>
  <sheetFormatPr defaultColWidth="9.1796875" defaultRowHeight="11.5" outlineLevelCol="1" x14ac:dyDescent="0.25"/>
  <cols>
    <col min="1" max="1" width="1.81640625" style="62" customWidth="1"/>
    <col min="2" max="2" width="58.54296875" style="62" customWidth="1"/>
    <col min="3" max="3" width="8.453125" style="84" customWidth="1"/>
    <col min="4" max="4" width="9.453125" style="84" customWidth="1"/>
    <col min="5" max="6" width="9.1796875" style="84" hidden="1" outlineLevel="1"/>
    <col min="7" max="7" width="8.81640625" style="84" hidden="1" customWidth="1" outlineLevel="1"/>
    <col min="8" max="8" width="9.453125" style="84" customWidth="1" collapsed="1"/>
    <col min="9" max="9" width="8.54296875" style="84" hidden="1" customWidth="1" outlineLevel="1"/>
    <col min="10" max="10" width="8.453125" style="84" hidden="1" customWidth="1" outlineLevel="1"/>
    <col min="11" max="11" width="8.81640625" style="84" hidden="1" customWidth="1" outlineLevel="1"/>
    <col min="12" max="12" width="9.453125" style="84" customWidth="1" collapsed="1"/>
    <col min="13" max="15" width="9.453125" style="62" hidden="1" customWidth="1" outlineLevel="1"/>
    <col min="16" max="16" width="9.453125" style="62" customWidth="1" collapsed="1"/>
    <col min="17" max="19" width="11.7265625" style="62" customWidth="1" outlineLevel="1"/>
    <col min="20" max="22" width="11.7265625" style="62" customWidth="1"/>
    <col min="23" max="24" width="11.7265625" style="62" customWidth="1" outlineLevel="1"/>
    <col min="25" max="26" width="11.7265625" style="62" customWidth="1"/>
    <col min="27" max="16384" width="9.1796875" style="62"/>
  </cols>
  <sheetData>
    <row r="1" spans="2:26" s="5" customFormat="1" ht="13.5" customHeight="1" x14ac:dyDescent="0.35">
      <c r="B1" s="166"/>
      <c r="C1" s="166"/>
      <c r="D1" s="166"/>
      <c r="E1" s="128"/>
      <c r="F1" s="128"/>
      <c r="G1" s="128"/>
      <c r="H1" s="17"/>
      <c r="I1" s="17"/>
      <c r="J1" s="17"/>
      <c r="K1" s="17"/>
      <c r="L1" s="17"/>
      <c r="Z1" s="18"/>
    </row>
    <row r="2" spans="2:26" s="5" customFormat="1" ht="13.5" customHeight="1" x14ac:dyDescent="0.35">
      <c r="B2" s="166"/>
      <c r="C2" s="166"/>
      <c r="D2" s="166"/>
      <c r="E2" s="128"/>
      <c r="F2" s="128"/>
      <c r="G2" s="128"/>
      <c r="H2" s="17"/>
      <c r="I2" s="17"/>
      <c r="J2" s="17"/>
      <c r="K2" s="17"/>
      <c r="L2" s="17"/>
      <c r="Z2" s="18"/>
    </row>
    <row r="3" spans="2:26" ht="13.5" customHeight="1" x14ac:dyDescent="0.35">
      <c r="B3" s="63"/>
      <c r="Z3" s="18"/>
    </row>
    <row r="4" spans="2:26" ht="11.25" customHeight="1" x14ac:dyDescent="0.25">
      <c r="B4" s="129" t="s">
        <v>138</v>
      </c>
      <c r="C4" s="130">
        <v>2019</v>
      </c>
      <c r="D4" s="65">
        <v>2020</v>
      </c>
      <c r="E4" s="65" t="s">
        <v>7</v>
      </c>
      <c r="F4" s="65" t="s">
        <v>8</v>
      </c>
      <c r="G4" s="65" t="s">
        <v>9</v>
      </c>
      <c r="H4" s="65" t="s">
        <v>10</v>
      </c>
      <c r="I4" s="65" t="s">
        <v>139</v>
      </c>
      <c r="J4" s="65" t="s">
        <v>12</v>
      </c>
      <c r="K4" s="65" t="s">
        <v>13</v>
      </c>
      <c r="L4" s="65" t="s">
        <v>14</v>
      </c>
      <c r="M4" s="65" t="s">
        <v>140</v>
      </c>
      <c r="N4" s="65" t="s">
        <v>141</v>
      </c>
      <c r="O4" s="65" t="s">
        <v>142</v>
      </c>
      <c r="P4" s="65" t="s">
        <v>143</v>
      </c>
      <c r="Q4" s="65" t="s">
        <v>144</v>
      </c>
      <c r="R4" s="65" t="s">
        <v>145</v>
      </c>
      <c r="S4" s="65" t="s">
        <v>146</v>
      </c>
      <c r="T4" s="65" t="s">
        <v>147</v>
      </c>
      <c r="U4" s="65" t="s">
        <v>148</v>
      </c>
      <c r="V4" s="65" t="s">
        <v>222</v>
      </c>
      <c r="W4" s="65" t="s">
        <v>149</v>
      </c>
      <c r="X4" s="65" t="s">
        <v>150</v>
      </c>
      <c r="Y4" s="65" t="s">
        <v>26</v>
      </c>
      <c r="Z4" s="131" t="s">
        <v>151</v>
      </c>
    </row>
    <row r="5" spans="2:26" ht="11.25" customHeight="1" x14ac:dyDescent="0.25">
      <c r="B5" s="132" t="s">
        <v>152</v>
      </c>
      <c r="C5" s="96">
        <v>381253</v>
      </c>
      <c r="D5" s="96">
        <v>724539</v>
      </c>
      <c r="E5" s="96">
        <v>156719.51328000001</v>
      </c>
      <c r="F5" s="96">
        <v>347285.20612000203</v>
      </c>
      <c r="G5" s="96">
        <v>560709</v>
      </c>
      <c r="H5" s="96">
        <v>787550</v>
      </c>
      <c r="I5" s="96">
        <v>200738</v>
      </c>
      <c r="J5" s="96">
        <v>468231</v>
      </c>
      <c r="K5" s="96">
        <v>765627</v>
      </c>
      <c r="L5" s="96">
        <v>1088314</v>
      </c>
      <c r="M5" s="96">
        <v>240233</v>
      </c>
      <c r="N5" s="96">
        <v>549706</v>
      </c>
      <c r="O5" s="96">
        <v>863686</v>
      </c>
      <c r="P5" s="96">
        <v>1277288</v>
      </c>
      <c r="Q5" s="96">
        <v>272745</v>
      </c>
      <c r="R5" s="96">
        <v>603480</v>
      </c>
      <c r="S5" s="96">
        <v>1042643</v>
      </c>
      <c r="T5" s="96">
        <v>1424532</v>
      </c>
      <c r="U5" s="96">
        <v>299385</v>
      </c>
      <c r="V5" s="96">
        <v>752728</v>
      </c>
      <c r="W5" s="96">
        <v>1198676</v>
      </c>
      <c r="X5" s="96">
        <v>1345369</v>
      </c>
      <c r="Y5" s="96">
        <v>162458</v>
      </c>
      <c r="Z5" s="133">
        <v>256619</v>
      </c>
    </row>
    <row r="6" spans="2:26" ht="11.25" customHeight="1" x14ac:dyDescent="0.25">
      <c r="B6" s="132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32"/>
    </row>
    <row r="7" spans="2:26" ht="11.25" customHeight="1" x14ac:dyDescent="0.25">
      <c r="B7" s="69" t="s">
        <v>153</v>
      </c>
      <c r="C7" s="24"/>
      <c r="D7" s="24"/>
      <c r="E7" s="24"/>
      <c r="F7" s="24"/>
      <c r="G7" s="24"/>
      <c r="H7" s="24"/>
      <c r="I7" s="24"/>
      <c r="J7" s="24"/>
      <c r="K7" s="24"/>
      <c r="L7" s="24"/>
      <c r="M7" s="24"/>
      <c r="N7" s="24"/>
      <c r="O7" s="24"/>
      <c r="P7" s="24"/>
      <c r="Q7" s="24"/>
      <c r="R7" s="24"/>
      <c r="S7" s="24"/>
      <c r="T7" s="24"/>
      <c r="U7" s="24"/>
      <c r="V7" s="24"/>
      <c r="W7" s="24"/>
      <c r="X7" s="24"/>
      <c r="Y7" s="24"/>
      <c r="Z7" s="32"/>
    </row>
    <row r="8" spans="2:26" ht="11.25" customHeight="1" x14ac:dyDescent="0.25">
      <c r="B8" s="88" t="s">
        <v>154</v>
      </c>
      <c r="C8" s="24"/>
      <c r="D8" s="24"/>
      <c r="E8" s="24"/>
      <c r="F8" s="24"/>
      <c r="G8" s="24"/>
      <c r="H8" s="24"/>
      <c r="I8" s="24"/>
      <c r="J8" s="24"/>
      <c r="K8" s="24"/>
      <c r="L8" s="24"/>
      <c r="M8" s="24"/>
      <c r="N8" s="24"/>
      <c r="O8" s="24"/>
      <c r="P8" s="24"/>
      <c r="Q8" s="24"/>
      <c r="R8" s="24"/>
      <c r="S8" s="24"/>
      <c r="T8" s="24"/>
      <c r="U8" s="24"/>
      <c r="V8" s="24"/>
      <c r="W8" s="24"/>
      <c r="X8" s="24"/>
      <c r="Y8" s="24"/>
      <c r="Z8" s="32"/>
    </row>
    <row r="9" spans="2:26" ht="11.25" customHeight="1" x14ac:dyDescent="0.25">
      <c r="B9" s="90" t="s">
        <v>155</v>
      </c>
      <c r="C9" s="24">
        <v>149963</v>
      </c>
      <c r="D9" s="24">
        <v>117386</v>
      </c>
      <c r="E9" s="24">
        <v>58545</v>
      </c>
      <c r="F9" s="24">
        <v>122982</v>
      </c>
      <c r="G9" s="24">
        <v>193380</v>
      </c>
      <c r="H9" s="24">
        <v>264958</v>
      </c>
      <c r="I9" s="24">
        <v>72195</v>
      </c>
      <c r="J9" s="24">
        <v>155925</v>
      </c>
      <c r="K9" s="24">
        <v>240145</v>
      </c>
      <c r="L9" s="24">
        <v>329168</v>
      </c>
      <c r="M9" s="24">
        <v>98000</v>
      </c>
      <c r="N9" s="24">
        <v>190146</v>
      </c>
      <c r="O9" s="24">
        <v>288674</v>
      </c>
      <c r="P9" s="24">
        <v>353392</v>
      </c>
      <c r="Q9" s="24">
        <v>104571</v>
      </c>
      <c r="R9" s="24">
        <v>189880</v>
      </c>
      <c r="S9" s="24">
        <v>285374</v>
      </c>
      <c r="T9" s="24">
        <v>376746</v>
      </c>
      <c r="U9" s="24">
        <v>105294</v>
      </c>
      <c r="V9" s="24">
        <v>218387</v>
      </c>
      <c r="W9" s="24">
        <v>380552</v>
      </c>
      <c r="X9" s="24">
        <v>539596</v>
      </c>
      <c r="Y9" s="24">
        <v>158449</v>
      </c>
      <c r="Z9" s="32">
        <v>177690</v>
      </c>
    </row>
    <row r="10" spans="2:26" ht="11.25" customHeight="1" x14ac:dyDescent="0.25">
      <c r="B10" s="90" t="s">
        <v>156</v>
      </c>
      <c r="C10" s="24">
        <v>19966</v>
      </c>
      <c r="D10" s="24">
        <v>32804</v>
      </c>
      <c r="E10" s="24">
        <v>9862</v>
      </c>
      <c r="F10" s="24">
        <v>21023</v>
      </c>
      <c r="G10" s="24">
        <v>38612</v>
      </c>
      <c r="H10" s="24">
        <v>57476</v>
      </c>
      <c r="I10" s="24">
        <v>22075</v>
      </c>
      <c r="J10" s="24">
        <v>48298</v>
      </c>
      <c r="K10" s="24">
        <v>81603</v>
      </c>
      <c r="L10" s="24">
        <v>114597</v>
      </c>
      <c r="M10" s="24">
        <v>24562</v>
      </c>
      <c r="N10" s="24">
        <v>66308</v>
      </c>
      <c r="O10" s="24">
        <v>118092</v>
      </c>
      <c r="P10" s="24">
        <v>169611</v>
      </c>
      <c r="Q10" s="24">
        <v>63852</v>
      </c>
      <c r="R10" s="24">
        <v>123264</v>
      </c>
      <c r="S10" s="24">
        <v>181129</v>
      </c>
      <c r="T10" s="24">
        <v>219494</v>
      </c>
      <c r="U10" s="24">
        <v>89102</v>
      </c>
      <c r="V10" s="24">
        <v>165386</v>
      </c>
      <c r="W10" s="24">
        <v>262751</v>
      </c>
      <c r="X10" s="24">
        <v>365627</v>
      </c>
      <c r="Y10" s="24">
        <v>98378</v>
      </c>
      <c r="Z10" s="32">
        <v>108012</v>
      </c>
    </row>
    <row r="11" spans="2:26" ht="11.25" customHeight="1" x14ac:dyDescent="0.25">
      <c r="B11" s="90" t="s">
        <v>157</v>
      </c>
      <c r="C11" s="24">
        <v>3230</v>
      </c>
      <c r="D11" s="24">
        <v>-2813</v>
      </c>
      <c r="E11" s="24">
        <v>-1</v>
      </c>
      <c r="F11" s="24">
        <v>-2.46047000000021</v>
      </c>
      <c r="G11" s="24">
        <v>-2</v>
      </c>
      <c r="H11" s="24">
        <v>1085</v>
      </c>
      <c r="I11" s="24">
        <v>614</v>
      </c>
      <c r="J11" s="24">
        <v>1272</v>
      </c>
      <c r="K11" s="24">
        <v>205</v>
      </c>
      <c r="L11" s="24">
        <v>16790</v>
      </c>
      <c r="M11" s="24">
        <v>476</v>
      </c>
      <c r="N11" s="24">
        <v>4902</v>
      </c>
      <c r="O11" s="24">
        <v>10982</v>
      </c>
      <c r="P11" s="24">
        <v>10490</v>
      </c>
      <c r="Q11" s="24">
        <v>-704</v>
      </c>
      <c r="R11" s="24">
        <v>1550</v>
      </c>
      <c r="S11" s="24">
        <v>-508</v>
      </c>
      <c r="T11" s="24">
        <v>-128</v>
      </c>
      <c r="U11" s="24">
        <v>1097</v>
      </c>
      <c r="V11" s="24">
        <v>1917</v>
      </c>
      <c r="W11" s="24">
        <v>44511</v>
      </c>
      <c r="X11" s="24">
        <v>56577</v>
      </c>
      <c r="Y11" s="24">
        <v>3641</v>
      </c>
      <c r="Z11" s="32">
        <v>1328</v>
      </c>
    </row>
    <row r="12" spans="2:26" ht="11.25" customHeight="1" x14ac:dyDescent="0.25">
      <c r="B12" s="90" t="s">
        <v>158</v>
      </c>
      <c r="C12" s="24">
        <v>0</v>
      </c>
      <c r="D12" s="24">
        <v>0</v>
      </c>
      <c r="E12" s="24">
        <v>6698</v>
      </c>
      <c r="F12" s="24">
        <v>7732</v>
      </c>
      <c r="G12" s="24">
        <v>41343</v>
      </c>
      <c r="H12" s="24">
        <v>41036</v>
      </c>
      <c r="I12" s="24">
        <v>-22</v>
      </c>
      <c r="J12" s="24">
        <v>-1604</v>
      </c>
      <c r="K12" s="24">
        <v>-2800</v>
      </c>
      <c r="L12" s="24">
        <v>-4993</v>
      </c>
      <c r="M12" s="24">
        <v>9210</v>
      </c>
      <c r="N12" s="24">
        <v>5916</v>
      </c>
      <c r="O12" s="24">
        <v>-305</v>
      </c>
      <c r="P12" s="24">
        <v>-2338</v>
      </c>
      <c r="Q12" s="24">
        <v>-5090</v>
      </c>
      <c r="R12" s="24">
        <v>-11212</v>
      </c>
      <c r="S12" s="24">
        <v>-11260</v>
      </c>
      <c r="T12" s="24">
        <v>-11432</v>
      </c>
      <c r="U12" s="24">
        <v>0</v>
      </c>
      <c r="V12" s="24">
        <v>0</v>
      </c>
      <c r="W12" s="24">
        <v>0</v>
      </c>
      <c r="X12" s="24">
        <v>0</v>
      </c>
      <c r="Y12" s="24" t="s">
        <v>38</v>
      </c>
      <c r="Z12" s="32" t="s">
        <v>38</v>
      </c>
    </row>
    <row r="13" spans="2:26" ht="11.25" customHeight="1" x14ac:dyDescent="0.25">
      <c r="B13" s="90" t="s">
        <v>159</v>
      </c>
      <c r="C13" s="24">
        <v>860</v>
      </c>
      <c r="D13" s="24">
        <v>17471</v>
      </c>
      <c r="E13" s="24">
        <v>538.08241000000305</v>
      </c>
      <c r="F13" s="24">
        <v>2968.1782499999999</v>
      </c>
      <c r="G13" s="24">
        <v>5361</v>
      </c>
      <c r="H13" s="24">
        <v>8337</v>
      </c>
      <c r="I13" s="24">
        <v>0</v>
      </c>
      <c r="J13" s="24">
        <v>7262</v>
      </c>
      <c r="K13" s="24">
        <v>11358</v>
      </c>
      <c r="L13" s="24">
        <v>14825</v>
      </c>
      <c r="M13" s="24">
        <v>4613</v>
      </c>
      <c r="N13" s="24">
        <v>8345</v>
      </c>
      <c r="O13" s="24">
        <v>15166</v>
      </c>
      <c r="P13" s="24">
        <v>21194</v>
      </c>
      <c r="Q13" s="24">
        <v>8175</v>
      </c>
      <c r="R13" s="24">
        <v>15224</v>
      </c>
      <c r="S13" s="24">
        <v>24498</v>
      </c>
      <c r="T13" s="24">
        <v>54822</v>
      </c>
      <c r="U13" s="24">
        <v>15136</v>
      </c>
      <c r="V13" s="24">
        <v>23459</v>
      </c>
      <c r="W13" s="24">
        <v>22958</v>
      </c>
      <c r="X13" s="24">
        <v>31268</v>
      </c>
      <c r="Y13" s="24">
        <v>31973</v>
      </c>
      <c r="Z13" s="32">
        <v>18165</v>
      </c>
    </row>
    <row r="14" spans="2:26" ht="11.25" customHeight="1" x14ac:dyDescent="0.25">
      <c r="B14" s="90" t="s">
        <v>160</v>
      </c>
      <c r="C14" s="24">
        <v>57280</v>
      </c>
      <c r="D14" s="24">
        <v>49441</v>
      </c>
      <c r="E14" s="24">
        <v>8334</v>
      </c>
      <c r="F14" s="24">
        <v>13131</v>
      </c>
      <c r="G14" s="24">
        <v>22226</v>
      </c>
      <c r="H14" s="24">
        <v>38143</v>
      </c>
      <c r="I14" s="24">
        <v>12317</v>
      </c>
      <c r="J14" s="24">
        <v>29149</v>
      </c>
      <c r="K14" s="24">
        <v>76442</v>
      </c>
      <c r="L14" s="24">
        <v>169480</v>
      </c>
      <c r="M14" s="24">
        <v>41862</v>
      </c>
      <c r="N14" s="24">
        <v>109699</v>
      </c>
      <c r="O14" s="24">
        <v>153307</v>
      </c>
      <c r="P14" s="24">
        <v>200365</v>
      </c>
      <c r="Q14" s="24">
        <v>54592</v>
      </c>
      <c r="R14" s="24">
        <v>108800</v>
      </c>
      <c r="S14" s="24">
        <v>161551</v>
      </c>
      <c r="T14" s="24">
        <v>211795</v>
      </c>
      <c r="U14" s="24">
        <v>84818</v>
      </c>
      <c r="V14" s="24">
        <v>163707</v>
      </c>
      <c r="W14" s="24">
        <v>263744</v>
      </c>
      <c r="X14" s="24">
        <v>437668</v>
      </c>
      <c r="Y14" s="24">
        <v>111242</v>
      </c>
      <c r="Z14" s="32">
        <v>110525</v>
      </c>
    </row>
    <row r="15" spans="2:26" ht="11.25" customHeight="1" x14ac:dyDescent="0.25">
      <c r="B15" s="90" t="s">
        <v>161</v>
      </c>
      <c r="C15" s="24">
        <v>1102</v>
      </c>
      <c r="D15" s="24">
        <v>2924</v>
      </c>
      <c r="E15" s="24">
        <v>320.58996999999999</v>
      </c>
      <c r="F15" s="24">
        <v>1879</v>
      </c>
      <c r="G15" s="24">
        <v>2055</v>
      </c>
      <c r="H15" s="24">
        <v>10123</v>
      </c>
      <c r="I15" s="24">
        <v>0</v>
      </c>
      <c r="J15" s="24">
        <v>75542</v>
      </c>
      <c r="K15" s="24">
        <v>651</v>
      </c>
      <c r="L15" s="24">
        <v>3962</v>
      </c>
      <c r="M15" s="24">
        <v>1537</v>
      </c>
      <c r="N15" s="24">
        <v>1804</v>
      </c>
      <c r="O15" s="24">
        <v>2019</v>
      </c>
      <c r="P15" s="24">
        <v>7239</v>
      </c>
      <c r="Q15" s="24">
        <v>-171</v>
      </c>
      <c r="R15" s="24">
        <v>7716</v>
      </c>
      <c r="S15" s="24">
        <v>632</v>
      </c>
      <c r="T15" s="24">
        <v>1133</v>
      </c>
      <c r="U15" s="24">
        <v>-3910</v>
      </c>
      <c r="V15" s="24">
        <v>-4809</v>
      </c>
      <c r="W15" s="24">
        <v>-5454</v>
      </c>
      <c r="X15" s="24">
        <v>-18908</v>
      </c>
      <c r="Y15" s="24">
        <v>-11936</v>
      </c>
      <c r="Z15" s="32">
        <v>-6522</v>
      </c>
    </row>
    <row r="16" spans="2:26" ht="11.25" customHeight="1" x14ac:dyDescent="0.25">
      <c r="B16" s="90" t="s">
        <v>162</v>
      </c>
      <c r="C16" s="24">
        <v>12166</v>
      </c>
      <c r="D16" s="24">
        <v>2120</v>
      </c>
      <c r="E16" s="24">
        <v>-1638.52585</v>
      </c>
      <c r="F16" s="24">
        <v>-2457.5286500000002</v>
      </c>
      <c r="G16" s="24">
        <v>-2922</v>
      </c>
      <c r="H16" s="24">
        <v>-2021</v>
      </c>
      <c r="I16" s="24">
        <v>458</v>
      </c>
      <c r="J16" s="24">
        <v>-1499</v>
      </c>
      <c r="K16" s="24">
        <v>-2911</v>
      </c>
      <c r="L16" s="24">
        <v>12859</v>
      </c>
      <c r="M16" s="24">
        <v>-2009</v>
      </c>
      <c r="N16" s="24">
        <v>27623</v>
      </c>
      <c r="O16" s="24">
        <v>29872</v>
      </c>
      <c r="P16" s="24">
        <v>31775</v>
      </c>
      <c r="Q16" s="24">
        <v>-1207</v>
      </c>
      <c r="R16" s="24">
        <v>1924</v>
      </c>
      <c r="S16" s="24">
        <v>4212</v>
      </c>
      <c r="T16" s="24">
        <v>245317</v>
      </c>
      <c r="U16" s="24">
        <v>83975</v>
      </c>
      <c r="V16" s="24">
        <v>169970</v>
      </c>
      <c r="W16" s="24">
        <v>-126189</v>
      </c>
      <c r="X16" s="24">
        <v>-210540</v>
      </c>
      <c r="Y16" s="24">
        <v>18395</v>
      </c>
      <c r="Z16" s="32">
        <v>7314</v>
      </c>
    </row>
    <row r="17" spans="2:26" ht="11.25" customHeight="1" x14ac:dyDescent="0.25">
      <c r="B17" s="90" t="s">
        <v>163</v>
      </c>
      <c r="C17" s="24">
        <v>0</v>
      </c>
      <c r="D17" s="24">
        <v>0</v>
      </c>
      <c r="E17" s="24">
        <v>0</v>
      </c>
      <c r="F17" s="24">
        <v>0</v>
      </c>
      <c r="G17" s="24">
        <v>0</v>
      </c>
      <c r="H17" s="24">
        <v>643</v>
      </c>
      <c r="I17" s="24">
        <v>0</v>
      </c>
      <c r="J17" s="24">
        <v>0</v>
      </c>
      <c r="K17" s="24">
        <v>0</v>
      </c>
      <c r="L17" s="24">
        <v>0</v>
      </c>
      <c r="M17" s="24">
        <v>0</v>
      </c>
      <c r="N17" s="24">
        <v>0</v>
      </c>
      <c r="O17" s="24">
        <v>0</v>
      </c>
      <c r="P17" s="24">
        <v>0</v>
      </c>
      <c r="Q17" s="24">
        <v>0</v>
      </c>
      <c r="R17" s="24">
        <v>0</v>
      </c>
      <c r="S17" s="24">
        <v>0</v>
      </c>
      <c r="T17" s="24">
        <v>0</v>
      </c>
      <c r="U17" s="24">
        <v>0</v>
      </c>
      <c r="V17" s="24">
        <v>0</v>
      </c>
      <c r="W17" s="24">
        <v>0</v>
      </c>
      <c r="X17" s="24">
        <v>0</v>
      </c>
      <c r="Y17" s="24" t="s">
        <v>38</v>
      </c>
      <c r="Z17" s="32" t="s">
        <v>38</v>
      </c>
    </row>
    <row r="18" spans="2:26" ht="11.25" customHeight="1" x14ac:dyDescent="0.25">
      <c r="B18" s="90"/>
      <c r="C18" s="24"/>
      <c r="D18" s="24"/>
      <c r="E18" s="24"/>
      <c r="F18" s="24"/>
      <c r="G18" s="24"/>
      <c r="H18" s="24"/>
      <c r="I18" s="24"/>
      <c r="J18" s="24"/>
      <c r="K18" s="24"/>
      <c r="L18" s="24"/>
      <c r="M18" s="24"/>
      <c r="N18" s="24"/>
      <c r="O18" s="24"/>
      <c r="P18" s="24"/>
      <c r="Q18" s="24"/>
      <c r="R18" s="24"/>
      <c r="S18" s="24"/>
      <c r="T18" s="24"/>
      <c r="U18" s="24"/>
      <c r="V18" s="24"/>
      <c r="W18" s="24"/>
      <c r="X18" s="24"/>
      <c r="Y18" s="24"/>
      <c r="Z18" s="32"/>
    </row>
    <row r="19" spans="2:26" ht="11.25" customHeight="1" x14ac:dyDescent="0.25">
      <c r="B19" s="88" t="s">
        <v>164</v>
      </c>
      <c r="C19" s="91">
        <f t="shared" ref="C19:Z19" si="0">SUM(C5:C17)</f>
        <v>625820</v>
      </c>
      <c r="D19" s="91">
        <f t="shared" si="0"/>
        <v>943872</v>
      </c>
      <c r="E19" s="91">
        <f t="shared" si="0"/>
        <v>239377.65981000001</v>
      </c>
      <c r="F19" s="91">
        <f t="shared" si="0"/>
        <v>514540.39525000204</v>
      </c>
      <c r="G19" s="91">
        <f t="shared" si="0"/>
        <v>860762</v>
      </c>
      <c r="H19" s="91">
        <f t="shared" si="0"/>
        <v>1207330</v>
      </c>
      <c r="I19" s="91">
        <f t="shared" si="0"/>
        <v>308375</v>
      </c>
      <c r="J19" s="91">
        <f t="shared" si="0"/>
        <v>782576</v>
      </c>
      <c r="K19" s="91">
        <f t="shared" si="0"/>
        <v>1170320</v>
      </c>
      <c r="L19" s="91">
        <f t="shared" si="0"/>
        <v>1745002</v>
      </c>
      <c r="M19" s="91">
        <f t="shared" si="0"/>
        <v>418484</v>
      </c>
      <c r="N19" s="91">
        <f t="shared" si="0"/>
        <v>964449</v>
      </c>
      <c r="O19" s="91">
        <f t="shared" si="0"/>
        <v>1481493</v>
      </c>
      <c r="P19" s="91">
        <f t="shared" si="0"/>
        <v>2069016</v>
      </c>
      <c r="Q19" s="91">
        <f t="shared" si="0"/>
        <v>496763</v>
      </c>
      <c r="R19" s="91">
        <f t="shared" si="0"/>
        <v>1040626</v>
      </c>
      <c r="S19" s="91">
        <f t="shared" si="0"/>
        <v>1688271</v>
      </c>
      <c r="T19" s="91">
        <f t="shared" si="0"/>
        <v>2522279</v>
      </c>
      <c r="U19" s="91">
        <f t="shared" si="0"/>
        <v>674897</v>
      </c>
      <c r="V19" s="91">
        <f t="shared" si="0"/>
        <v>1490745</v>
      </c>
      <c r="W19" s="91">
        <f t="shared" si="0"/>
        <v>2041549</v>
      </c>
      <c r="X19" s="91">
        <f t="shared" si="0"/>
        <v>2546657</v>
      </c>
      <c r="Y19" s="91">
        <f t="shared" si="0"/>
        <v>572600</v>
      </c>
      <c r="Z19" s="89">
        <f t="shared" si="0"/>
        <v>673131</v>
      </c>
    </row>
    <row r="20" spans="2:26" ht="11.25" customHeight="1" x14ac:dyDescent="0.25">
      <c r="B20" s="90"/>
      <c r="M20" s="84"/>
      <c r="N20" s="84"/>
      <c r="O20" s="84"/>
      <c r="P20" s="84"/>
      <c r="Q20" s="84"/>
      <c r="R20" s="84"/>
      <c r="S20" s="84"/>
      <c r="T20" s="84"/>
      <c r="U20" s="84"/>
      <c r="V20" s="84"/>
      <c r="W20" s="84"/>
      <c r="X20" s="84"/>
      <c r="Y20" s="84"/>
      <c r="Z20" s="86"/>
    </row>
    <row r="21" spans="2:26" ht="11.25" customHeight="1" x14ac:dyDescent="0.25">
      <c r="B21" s="88" t="s">
        <v>165</v>
      </c>
      <c r="C21" s="93"/>
      <c r="D21" s="93"/>
      <c r="E21" s="93"/>
      <c r="F21" s="93"/>
      <c r="G21" s="93"/>
      <c r="H21" s="93"/>
      <c r="I21" s="93"/>
      <c r="J21" s="93"/>
      <c r="K21" s="93"/>
      <c r="L21" s="93"/>
      <c r="M21" s="93"/>
      <c r="N21" s="93"/>
      <c r="O21" s="93"/>
      <c r="P21" s="93"/>
      <c r="Q21" s="93"/>
      <c r="R21" s="93"/>
      <c r="S21" s="93"/>
      <c r="T21" s="93"/>
      <c r="U21" s="93"/>
      <c r="V21" s="93"/>
      <c r="W21" s="93"/>
      <c r="X21" s="93"/>
      <c r="Y21" s="93"/>
      <c r="Z21" s="29"/>
    </row>
    <row r="22" spans="2:26" ht="11.25" customHeight="1" x14ac:dyDescent="0.25">
      <c r="B22" s="41" t="s">
        <v>29</v>
      </c>
      <c r="C22" s="21">
        <v>2379</v>
      </c>
      <c r="D22" s="24">
        <v>-518764</v>
      </c>
      <c r="E22" s="24">
        <v>27086</v>
      </c>
      <c r="F22" s="24">
        <v>-160052</v>
      </c>
      <c r="G22" s="24">
        <v>-244217</v>
      </c>
      <c r="H22" s="24">
        <v>-519143</v>
      </c>
      <c r="I22" s="24">
        <v>-56561</v>
      </c>
      <c r="J22" s="24">
        <v>-271074.44903999998</v>
      </c>
      <c r="K22" s="24">
        <v>-572442</v>
      </c>
      <c r="L22" s="24">
        <v>-746817.31123999995</v>
      </c>
      <c r="M22" s="24">
        <v>158600.31124000001</v>
      </c>
      <c r="N22" s="24">
        <v>-42755.688760000303</v>
      </c>
      <c r="O22" s="24">
        <v>-335508.68875999999</v>
      </c>
      <c r="P22" s="24">
        <v>-924319</v>
      </c>
      <c r="Q22" s="24">
        <v>363936</v>
      </c>
      <c r="R22" s="24">
        <v>260947</v>
      </c>
      <c r="S22" s="24">
        <v>-76565</v>
      </c>
      <c r="T22" s="24">
        <v>3676</v>
      </c>
      <c r="U22" s="24">
        <v>-266855</v>
      </c>
      <c r="V22" s="24">
        <v>-245809</v>
      </c>
      <c r="W22" s="24">
        <v>-412910</v>
      </c>
      <c r="X22" s="24">
        <v>-538032</v>
      </c>
      <c r="Y22" s="24">
        <v>35810</v>
      </c>
      <c r="Z22" s="32">
        <v>35625</v>
      </c>
    </row>
    <row r="23" spans="2:26" ht="11.25" customHeight="1" x14ac:dyDescent="0.25">
      <c r="B23" s="41" t="s">
        <v>30</v>
      </c>
      <c r="C23" s="92">
        <v>-98554</v>
      </c>
      <c r="D23" s="92">
        <v>-1096477</v>
      </c>
      <c r="E23" s="92">
        <v>-19941.1389200466</v>
      </c>
      <c r="F23" s="92">
        <v>-208958</v>
      </c>
      <c r="G23" s="24">
        <v>-874771</v>
      </c>
      <c r="H23" s="24">
        <v>-882182</v>
      </c>
      <c r="I23" s="24">
        <v>-305435</v>
      </c>
      <c r="J23" s="24">
        <v>-497636</v>
      </c>
      <c r="K23" s="24">
        <v>-1167768</v>
      </c>
      <c r="L23" s="24">
        <v>-503535</v>
      </c>
      <c r="M23" s="24">
        <v>-451403</v>
      </c>
      <c r="N23" s="24">
        <v>-713475</v>
      </c>
      <c r="O23" s="24">
        <v>-965082</v>
      </c>
      <c r="P23" s="24">
        <v>-1112770</v>
      </c>
      <c r="Q23" s="24">
        <v>131017</v>
      </c>
      <c r="R23" s="24">
        <v>-207952</v>
      </c>
      <c r="S23" s="24">
        <v>-875244</v>
      </c>
      <c r="T23" s="24">
        <v>-865211</v>
      </c>
      <c r="U23" s="24">
        <v>-304480</v>
      </c>
      <c r="V23" s="24">
        <v>-189519</v>
      </c>
      <c r="W23" s="24">
        <v>-312234</v>
      </c>
      <c r="X23" s="24">
        <v>235925</v>
      </c>
      <c r="Y23" s="24">
        <v>-54812</v>
      </c>
      <c r="Z23" s="32">
        <v>-516115</v>
      </c>
    </row>
    <row r="24" spans="2:26" ht="11.25" customHeight="1" x14ac:dyDescent="0.25">
      <c r="B24" s="41" t="s">
        <v>31</v>
      </c>
      <c r="C24" s="24">
        <v>-16931</v>
      </c>
      <c r="D24" s="24">
        <v>-77200</v>
      </c>
      <c r="E24" s="24">
        <v>-12550.1769</v>
      </c>
      <c r="F24" s="24">
        <v>-20450</v>
      </c>
      <c r="G24" s="24">
        <v>-42420</v>
      </c>
      <c r="H24" s="24">
        <v>-40505</v>
      </c>
      <c r="I24" s="24">
        <v>-19813</v>
      </c>
      <c r="J24" s="24">
        <v>-25186</v>
      </c>
      <c r="K24" s="24">
        <v>-59383</v>
      </c>
      <c r="L24" s="24">
        <v>-342901</v>
      </c>
      <c r="M24" s="24">
        <v>-20797</v>
      </c>
      <c r="N24" s="24">
        <v>-81499</v>
      </c>
      <c r="O24" s="24">
        <v>-23833</v>
      </c>
      <c r="P24" s="24">
        <v>-70010</v>
      </c>
      <c r="Q24" s="24">
        <v>-36505</v>
      </c>
      <c r="R24" s="24">
        <v>-100529</v>
      </c>
      <c r="S24" s="24">
        <v>-94490</v>
      </c>
      <c r="T24" s="24">
        <v>-93332</v>
      </c>
      <c r="U24" s="24">
        <v>-72359</v>
      </c>
      <c r="V24" s="24">
        <v>-287799</v>
      </c>
      <c r="W24" s="24">
        <v>-619275</v>
      </c>
      <c r="X24" s="24">
        <v>-726446</v>
      </c>
      <c r="Y24" s="24">
        <v>-10662</v>
      </c>
      <c r="Z24" s="32">
        <v>-71097</v>
      </c>
    </row>
    <row r="25" spans="2:26" ht="11.25" customHeight="1" x14ac:dyDescent="0.25">
      <c r="B25" s="41" t="s">
        <v>40</v>
      </c>
      <c r="C25" s="24">
        <v>-1919</v>
      </c>
      <c r="D25" s="24">
        <v>-2845</v>
      </c>
      <c r="E25" s="24">
        <v>-391.54622999999901</v>
      </c>
      <c r="F25" s="24">
        <v>-564</v>
      </c>
      <c r="G25" s="24">
        <v>-1143</v>
      </c>
      <c r="H25" s="24">
        <v>-1583</v>
      </c>
      <c r="I25" s="24">
        <v>-140</v>
      </c>
      <c r="J25" s="24">
        <v>-1500</v>
      </c>
      <c r="K25" s="24">
        <v>-3162</v>
      </c>
      <c r="L25" s="24">
        <v>-4468</v>
      </c>
      <c r="M25" s="24">
        <v>-1511</v>
      </c>
      <c r="N25" s="24">
        <v>-3686</v>
      </c>
      <c r="O25" s="24">
        <v>-5492</v>
      </c>
      <c r="P25" s="24">
        <v>-6628</v>
      </c>
      <c r="Q25" s="24">
        <v>-3168</v>
      </c>
      <c r="R25" s="24">
        <v>-1332</v>
      </c>
      <c r="S25" s="24">
        <v>-2132</v>
      </c>
      <c r="T25" s="24">
        <v>-3201</v>
      </c>
      <c r="U25" s="24">
        <v>917</v>
      </c>
      <c r="V25" s="24">
        <v>6355</v>
      </c>
      <c r="W25" s="24">
        <v>5572</v>
      </c>
      <c r="X25" s="24">
        <v>12015</v>
      </c>
      <c r="Y25" s="24">
        <v>555</v>
      </c>
      <c r="Z25" s="32">
        <v>583</v>
      </c>
    </row>
    <row r="26" spans="2:26" ht="11.25" customHeight="1" x14ac:dyDescent="0.25">
      <c r="B26" s="41" t="s">
        <v>39</v>
      </c>
      <c r="C26" s="21">
        <v>10782</v>
      </c>
      <c r="D26" s="24">
        <v>2300</v>
      </c>
      <c r="E26" s="24">
        <v>-3325.7352099999998</v>
      </c>
      <c r="F26" s="24">
        <v>-36929</v>
      </c>
      <c r="G26" s="24">
        <v>-129865</v>
      </c>
      <c r="H26" s="24">
        <v>-31161</v>
      </c>
      <c r="I26" s="24">
        <v>-16494</v>
      </c>
      <c r="J26" s="24">
        <v>-21913</v>
      </c>
      <c r="K26" s="24">
        <v>-40042</v>
      </c>
      <c r="L26" s="24">
        <v>-92505</v>
      </c>
      <c r="M26" s="24">
        <v>-55239</v>
      </c>
      <c r="N26" s="24">
        <v>-82955</v>
      </c>
      <c r="O26" s="24">
        <v>-84553</v>
      </c>
      <c r="P26" s="24">
        <v>-66864</v>
      </c>
      <c r="Q26" s="24">
        <v>-55414</v>
      </c>
      <c r="R26" s="24">
        <v>-88424</v>
      </c>
      <c r="S26" s="24">
        <v>-139654</v>
      </c>
      <c r="T26" s="24">
        <v>-144164</v>
      </c>
      <c r="U26" s="24">
        <v>-43050</v>
      </c>
      <c r="V26" s="24">
        <v>-100449</v>
      </c>
      <c r="W26" s="24">
        <v>-112984</v>
      </c>
      <c r="X26" s="24">
        <v>-157864</v>
      </c>
      <c r="Y26" s="24">
        <v>-69507</v>
      </c>
      <c r="Z26" s="32">
        <v>-47813</v>
      </c>
    </row>
    <row r="27" spans="2:26" ht="11.25" customHeight="1" x14ac:dyDescent="0.25">
      <c r="B27" s="58"/>
      <c r="C27" s="93"/>
      <c r="D27" s="93"/>
      <c r="E27" s="93"/>
      <c r="F27" s="93"/>
      <c r="G27" s="93"/>
      <c r="H27" s="93"/>
      <c r="I27" s="93"/>
      <c r="J27" s="93"/>
      <c r="K27" s="93"/>
      <c r="L27" s="93"/>
      <c r="M27" s="93"/>
      <c r="N27" s="93"/>
      <c r="O27" s="93"/>
      <c r="P27" s="93"/>
      <c r="Q27" s="93"/>
      <c r="R27" s="93"/>
      <c r="S27" s="93"/>
      <c r="T27" s="93"/>
      <c r="U27" s="93"/>
      <c r="V27" s="93"/>
      <c r="W27" s="93"/>
      <c r="X27" s="93"/>
      <c r="Y27" s="93"/>
      <c r="Z27" s="29"/>
    </row>
    <row r="28" spans="2:26" ht="11.25" customHeight="1" x14ac:dyDescent="0.25">
      <c r="B28" s="69" t="s">
        <v>166</v>
      </c>
      <c r="C28" s="21"/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  <c r="R28" s="21"/>
      <c r="S28" s="21"/>
      <c r="T28" s="21"/>
      <c r="U28" s="21"/>
      <c r="V28" s="21"/>
      <c r="W28" s="21"/>
      <c r="X28" s="21"/>
      <c r="Y28" s="21"/>
      <c r="Z28" s="134"/>
    </row>
    <row r="29" spans="2:26" ht="11.25" customHeight="1" x14ac:dyDescent="0.25">
      <c r="B29" s="41" t="s">
        <v>50</v>
      </c>
      <c r="C29" s="24">
        <v>-149829</v>
      </c>
      <c r="D29" s="24">
        <v>391061</v>
      </c>
      <c r="E29" s="24">
        <v>-226624.11304</v>
      </c>
      <c r="F29" s="24">
        <v>97186</v>
      </c>
      <c r="G29" s="24">
        <v>97999</v>
      </c>
      <c r="H29" s="24">
        <v>111981</v>
      </c>
      <c r="I29" s="24">
        <v>203512</v>
      </c>
      <c r="J29" s="24">
        <v>560611</v>
      </c>
      <c r="K29" s="24">
        <v>379558</v>
      </c>
      <c r="L29" s="24">
        <v>951989</v>
      </c>
      <c r="M29" s="24">
        <v>189674</v>
      </c>
      <c r="N29" s="24">
        <v>175163</v>
      </c>
      <c r="O29" s="24">
        <v>299502</v>
      </c>
      <c r="P29" s="24">
        <v>1030632</v>
      </c>
      <c r="Q29" s="24">
        <v>-415823</v>
      </c>
      <c r="R29" s="24">
        <v>-251303</v>
      </c>
      <c r="S29" s="24">
        <v>-80285</v>
      </c>
      <c r="T29" s="24">
        <v>39363</v>
      </c>
      <c r="U29" s="24">
        <v>676608</v>
      </c>
      <c r="V29" s="24">
        <v>279208</v>
      </c>
      <c r="W29" s="24">
        <v>304804</v>
      </c>
      <c r="X29" s="24">
        <v>601623</v>
      </c>
      <c r="Y29" s="24">
        <v>204822</v>
      </c>
      <c r="Z29" s="32">
        <v>115861</v>
      </c>
    </row>
    <row r="30" spans="2:26" ht="11.25" customHeight="1" x14ac:dyDescent="0.25">
      <c r="B30" s="41" t="s">
        <v>167</v>
      </c>
      <c r="C30" s="21">
        <v>35270</v>
      </c>
      <c r="D30" s="21">
        <v>78726</v>
      </c>
      <c r="E30" s="24">
        <v>-3041.2377099999899</v>
      </c>
      <c r="F30" s="24">
        <v>36776</v>
      </c>
      <c r="G30" s="24">
        <v>77285</v>
      </c>
      <c r="H30" s="24">
        <v>48102</v>
      </c>
      <c r="I30" s="24">
        <v>7066</v>
      </c>
      <c r="J30" s="24">
        <v>47052</v>
      </c>
      <c r="K30" s="24">
        <v>113483</v>
      </c>
      <c r="L30" s="24">
        <v>110175</v>
      </c>
      <c r="M30" s="24">
        <v>-8722</v>
      </c>
      <c r="N30" s="24">
        <v>88585</v>
      </c>
      <c r="O30" s="24">
        <v>125566</v>
      </c>
      <c r="P30" s="24">
        <v>173694</v>
      </c>
      <c r="Q30" s="24">
        <v>111242</v>
      </c>
      <c r="R30" s="24">
        <v>211070</v>
      </c>
      <c r="S30" s="24">
        <v>267296</v>
      </c>
      <c r="T30" s="24">
        <v>-27188</v>
      </c>
      <c r="U30" s="24">
        <v>-73450</v>
      </c>
      <c r="V30" s="24">
        <v>-188498</v>
      </c>
      <c r="W30" s="24">
        <v>194586</v>
      </c>
      <c r="X30" s="24">
        <v>341218</v>
      </c>
      <c r="Y30" s="24">
        <v>-63585</v>
      </c>
      <c r="Z30" s="32">
        <v>13850</v>
      </c>
    </row>
    <row r="31" spans="2:26" ht="11.25" customHeight="1" x14ac:dyDescent="0.25">
      <c r="B31" s="41" t="s">
        <v>54</v>
      </c>
      <c r="C31" s="24">
        <v>-1278</v>
      </c>
      <c r="D31" s="24">
        <v>23862</v>
      </c>
      <c r="E31" s="24">
        <v>15199.330980000001</v>
      </c>
      <c r="F31" s="24">
        <v>13456</v>
      </c>
      <c r="G31" s="24">
        <v>68614</v>
      </c>
      <c r="H31" s="24">
        <v>32791</v>
      </c>
      <c r="I31" s="24">
        <v>-14940</v>
      </c>
      <c r="J31" s="24">
        <v>-21690</v>
      </c>
      <c r="K31" s="24">
        <v>-29078</v>
      </c>
      <c r="L31" s="24">
        <v>-31953</v>
      </c>
      <c r="M31" s="24">
        <v>-2687</v>
      </c>
      <c r="N31" s="24">
        <v>-1895</v>
      </c>
      <c r="O31" s="24">
        <v>-1814</v>
      </c>
      <c r="P31" s="24">
        <v>-1116</v>
      </c>
      <c r="Q31" s="24">
        <v>-957</v>
      </c>
      <c r="R31" s="24">
        <v>1476</v>
      </c>
      <c r="S31" s="24">
        <v>7594</v>
      </c>
      <c r="T31" s="24">
        <v>8436</v>
      </c>
      <c r="U31" s="24">
        <v>22388</v>
      </c>
      <c r="V31" s="24">
        <v>15095</v>
      </c>
      <c r="W31" s="24">
        <v>59334</v>
      </c>
      <c r="X31" s="24">
        <v>48920</v>
      </c>
      <c r="Y31" s="24">
        <v>-17245</v>
      </c>
      <c r="Z31" s="32">
        <v>-11695</v>
      </c>
    </row>
    <row r="32" spans="2:26" ht="11.25" customHeight="1" x14ac:dyDescent="0.25">
      <c r="B32" s="41" t="s">
        <v>57</v>
      </c>
      <c r="C32" s="24">
        <v>-5950</v>
      </c>
      <c r="D32" s="24">
        <v>-10931</v>
      </c>
      <c r="E32" s="24">
        <v>5114.7638200000001</v>
      </c>
      <c r="F32" s="24">
        <v>4237</v>
      </c>
      <c r="G32" s="24">
        <v>3319</v>
      </c>
      <c r="H32" s="24">
        <v>-303</v>
      </c>
      <c r="I32" s="24">
        <v>3551</v>
      </c>
      <c r="J32" s="24">
        <v>97609</v>
      </c>
      <c r="K32" s="24">
        <v>49819</v>
      </c>
      <c r="L32" s="24">
        <v>21309</v>
      </c>
      <c r="M32" s="24">
        <v>-4715</v>
      </c>
      <c r="N32" s="24">
        <v>11171</v>
      </c>
      <c r="O32" s="24">
        <v>20121</v>
      </c>
      <c r="P32" s="24">
        <v>48560</v>
      </c>
      <c r="Q32" s="24">
        <v>18915</v>
      </c>
      <c r="R32" s="24">
        <v>62457</v>
      </c>
      <c r="S32" s="24">
        <v>95957</v>
      </c>
      <c r="T32" s="24">
        <v>283731</v>
      </c>
      <c r="U32" s="24">
        <v>-13925</v>
      </c>
      <c r="V32" s="24">
        <v>12746</v>
      </c>
      <c r="W32" s="24">
        <v>-15347</v>
      </c>
      <c r="X32" s="24">
        <v>27818</v>
      </c>
      <c r="Y32" s="24">
        <v>148297</v>
      </c>
      <c r="Z32" s="32">
        <v>-56224</v>
      </c>
    </row>
    <row r="33" spans="2:26" ht="11.25" customHeight="1" x14ac:dyDescent="0.25">
      <c r="B33" s="41" t="s">
        <v>168</v>
      </c>
      <c r="C33" s="24">
        <v>0</v>
      </c>
      <c r="D33" s="24">
        <v>0</v>
      </c>
      <c r="E33" s="24">
        <v>0</v>
      </c>
      <c r="F33" s="24">
        <v>0</v>
      </c>
      <c r="G33" s="24">
        <v>0</v>
      </c>
      <c r="H33" s="24">
        <v>0</v>
      </c>
      <c r="I33" s="24">
        <v>0</v>
      </c>
      <c r="J33" s="24">
        <v>0</v>
      </c>
      <c r="K33" s="24">
        <v>0</v>
      </c>
      <c r="L33" s="24">
        <v>0</v>
      </c>
      <c r="M33" s="24">
        <v>0</v>
      </c>
      <c r="N33" s="24">
        <v>0</v>
      </c>
      <c r="O33" s="24">
        <v>0</v>
      </c>
      <c r="P33" s="24">
        <v>0</v>
      </c>
      <c r="Q33" s="24">
        <v>-13008</v>
      </c>
      <c r="R33" s="24">
        <v>-31228</v>
      </c>
      <c r="S33" s="24">
        <v>-44918</v>
      </c>
      <c r="T33" s="24">
        <v>-58005</v>
      </c>
      <c r="U33" s="24">
        <v>0</v>
      </c>
      <c r="V33" s="24">
        <v>-18379</v>
      </c>
      <c r="W33" s="24">
        <v>-18379</v>
      </c>
      <c r="X33" s="24">
        <v>-18379</v>
      </c>
      <c r="Y33" s="24" t="s">
        <v>38</v>
      </c>
      <c r="Z33" s="32" t="s">
        <v>38</v>
      </c>
    </row>
    <row r="34" spans="2:26" ht="11.25" customHeight="1" x14ac:dyDescent="0.25">
      <c r="B34" s="41" t="s">
        <v>169</v>
      </c>
      <c r="C34" s="24">
        <v>-6560</v>
      </c>
      <c r="D34" s="24">
        <v>-1943</v>
      </c>
      <c r="E34" s="24">
        <v>0</v>
      </c>
      <c r="F34" s="24">
        <v>0</v>
      </c>
      <c r="G34" s="24">
        <v>0</v>
      </c>
      <c r="H34" s="24">
        <v>-18759</v>
      </c>
      <c r="I34" s="24">
        <v>-1524</v>
      </c>
      <c r="J34" s="24">
        <v>-4898</v>
      </c>
      <c r="K34" s="24">
        <v>-11423</v>
      </c>
      <c r="L34" s="24">
        <v>-23519</v>
      </c>
      <c r="M34" s="24">
        <v>-541</v>
      </c>
      <c r="N34" s="24">
        <v>-16782</v>
      </c>
      <c r="O34" s="24">
        <v>-17165</v>
      </c>
      <c r="P34" s="24">
        <v>-42650</v>
      </c>
      <c r="Q34" s="24">
        <v>-74468</v>
      </c>
      <c r="R34" s="24">
        <v>-26335</v>
      </c>
      <c r="S34" s="24">
        <v>-26335</v>
      </c>
      <c r="T34" s="24">
        <v>-26335</v>
      </c>
      <c r="U34" s="24">
        <v>-72028</v>
      </c>
      <c r="V34" s="24">
        <v>-140701</v>
      </c>
      <c r="W34" s="24">
        <v>-186556</v>
      </c>
      <c r="X34" s="24">
        <v>-306705</v>
      </c>
      <c r="Y34" s="24">
        <v>-21417</v>
      </c>
      <c r="Z34" s="32">
        <v>-38686</v>
      </c>
    </row>
    <row r="35" spans="2:26" ht="11.25" customHeight="1" x14ac:dyDescent="0.25">
      <c r="B35" s="69" t="s">
        <v>170</v>
      </c>
      <c r="C35" s="91">
        <f t="shared" ref="C35:Z35" si="1">SUM(C19:C34)</f>
        <v>393230</v>
      </c>
      <c r="D35" s="91">
        <f t="shared" si="1"/>
        <v>-268339</v>
      </c>
      <c r="E35" s="91">
        <f t="shared" si="1"/>
        <v>20903.806599953394</v>
      </c>
      <c r="F35" s="91">
        <f t="shared" si="1"/>
        <v>239242.39525000204</v>
      </c>
      <c r="G35" s="91">
        <f t="shared" si="1"/>
        <v>-184437</v>
      </c>
      <c r="H35" s="91">
        <f t="shared" si="1"/>
        <v>-93432</v>
      </c>
      <c r="I35" s="91">
        <f t="shared" si="1"/>
        <v>107597</v>
      </c>
      <c r="J35" s="91">
        <f t="shared" si="1"/>
        <v>643950.55096000002</v>
      </c>
      <c r="K35" s="91">
        <f t="shared" si="1"/>
        <v>-170118</v>
      </c>
      <c r="L35" s="91">
        <f t="shared" si="1"/>
        <v>1082776.68876</v>
      </c>
      <c r="M35" s="91">
        <f t="shared" si="1"/>
        <v>221143.31123999995</v>
      </c>
      <c r="N35" s="91">
        <f t="shared" si="1"/>
        <v>296320.31123999972</v>
      </c>
      <c r="O35" s="91">
        <f t="shared" si="1"/>
        <v>493234.31123999995</v>
      </c>
      <c r="P35" s="91">
        <f t="shared" si="1"/>
        <v>1097545</v>
      </c>
      <c r="Q35" s="91">
        <f t="shared" si="1"/>
        <v>522530</v>
      </c>
      <c r="R35" s="91">
        <f t="shared" si="1"/>
        <v>869473</v>
      </c>
      <c r="S35" s="91">
        <f t="shared" si="1"/>
        <v>719495</v>
      </c>
      <c r="T35" s="91">
        <f t="shared" si="1"/>
        <v>1640049</v>
      </c>
      <c r="U35" s="91">
        <f t="shared" si="1"/>
        <v>528663</v>
      </c>
      <c r="V35" s="91">
        <f t="shared" si="1"/>
        <v>632995</v>
      </c>
      <c r="W35" s="91">
        <f t="shared" si="1"/>
        <v>928160</v>
      </c>
      <c r="X35" s="91">
        <f t="shared" si="1"/>
        <v>2066750</v>
      </c>
      <c r="Y35" s="91">
        <f t="shared" si="1"/>
        <v>724856</v>
      </c>
      <c r="Z35" s="89">
        <f t="shared" si="1"/>
        <v>97420</v>
      </c>
    </row>
    <row r="36" spans="2:26" ht="11.25" customHeight="1" x14ac:dyDescent="0.25">
      <c r="B36" s="41"/>
      <c r="C36" s="21"/>
      <c r="D36" s="21"/>
      <c r="E36" s="21"/>
      <c r="F36" s="21"/>
      <c r="G36" s="21"/>
      <c r="H36" s="21"/>
      <c r="I36" s="21"/>
      <c r="J36" s="21"/>
      <c r="K36" s="21"/>
      <c r="L36" s="21"/>
      <c r="M36" s="21"/>
      <c r="N36" s="21"/>
      <c r="O36" s="21"/>
      <c r="P36" s="21"/>
      <c r="Q36" s="21"/>
      <c r="R36" s="21"/>
      <c r="S36" s="21"/>
      <c r="T36" s="21"/>
      <c r="U36" s="21"/>
      <c r="V36" s="21"/>
      <c r="W36" s="21"/>
      <c r="X36" s="21"/>
      <c r="Y36" s="21"/>
      <c r="Z36" s="134"/>
    </row>
    <row r="37" spans="2:26" ht="11.25" customHeight="1" x14ac:dyDescent="0.25">
      <c r="B37" s="41" t="s">
        <v>171</v>
      </c>
      <c r="C37" s="24">
        <v>-36588</v>
      </c>
      <c r="D37" s="24">
        <v>-43245</v>
      </c>
      <c r="E37" s="24">
        <v>-2180</v>
      </c>
      <c r="F37" s="24">
        <v>-4177</v>
      </c>
      <c r="G37" s="24">
        <v>-6165</v>
      </c>
      <c r="H37" s="24">
        <v>-10828</v>
      </c>
      <c r="I37" s="24">
        <v>-2864</v>
      </c>
      <c r="J37" s="24">
        <v>-6824</v>
      </c>
      <c r="K37" s="24">
        <v>-36278</v>
      </c>
      <c r="L37" s="24">
        <v>-74402</v>
      </c>
      <c r="M37" s="24">
        <v>-41944</v>
      </c>
      <c r="N37" s="24">
        <v>-82735</v>
      </c>
      <c r="O37" s="24">
        <v>-122844</v>
      </c>
      <c r="P37" s="24">
        <v>-143167</v>
      </c>
      <c r="Q37" s="24">
        <v>-46799</v>
      </c>
      <c r="R37" s="24">
        <v>-77181</v>
      </c>
      <c r="S37" s="24">
        <v>-111909</v>
      </c>
      <c r="T37" s="24">
        <v>-179053</v>
      </c>
      <c r="U37" s="24">
        <v>-43718</v>
      </c>
      <c r="V37" s="24">
        <v>-55506</v>
      </c>
      <c r="W37" s="24">
        <v>-98204</v>
      </c>
      <c r="X37" s="24">
        <v>-107117</v>
      </c>
      <c r="Y37" s="24">
        <v>-55312</v>
      </c>
      <c r="Z37" s="32">
        <v>-44665</v>
      </c>
    </row>
    <row r="38" spans="2:26" ht="11.25" customHeight="1" x14ac:dyDescent="0.25">
      <c r="B38" s="69" t="s">
        <v>170</v>
      </c>
      <c r="C38" s="135">
        <v>356642</v>
      </c>
      <c r="D38" s="135">
        <v>-311586</v>
      </c>
      <c r="E38" s="135">
        <v>18723.806599953401</v>
      </c>
      <c r="F38" s="135">
        <v>235065.39525000201</v>
      </c>
      <c r="G38" s="135">
        <v>-190602</v>
      </c>
      <c r="H38" s="135">
        <v>-104260</v>
      </c>
      <c r="I38" s="135">
        <v>104733</v>
      </c>
      <c r="J38" s="135">
        <v>637126.55096000002</v>
      </c>
      <c r="K38" s="135">
        <v>-206396</v>
      </c>
      <c r="L38" s="135">
        <v>1008374.68876</v>
      </c>
      <c r="M38" s="135">
        <v>179199.31124000001</v>
      </c>
      <c r="N38" s="135">
        <v>213585.31124000001</v>
      </c>
      <c r="O38" s="135">
        <f t="shared" ref="O38:Z38" si="2">SUM(O35,O37)</f>
        <v>370390.31123999995</v>
      </c>
      <c r="P38" s="135">
        <f t="shared" si="2"/>
        <v>954378</v>
      </c>
      <c r="Q38" s="135">
        <f t="shared" si="2"/>
        <v>475731</v>
      </c>
      <c r="R38" s="135">
        <f t="shared" si="2"/>
        <v>792292</v>
      </c>
      <c r="S38" s="135">
        <f t="shared" si="2"/>
        <v>607586</v>
      </c>
      <c r="T38" s="135">
        <f t="shared" si="2"/>
        <v>1460996</v>
      </c>
      <c r="U38" s="135">
        <f t="shared" si="2"/>
        <v>484945</v>
      </c>
      <c r="V38" s="135">
        <f t="shared" si="2"/>
        <v>577489</v>
      </c>
      <c r="W38" s="135">
        <f t="shared" si="2"/>
        <v>829956</v>
      </c>
      <c r="X38" s="135">
        <f t="shared" si="2"/>
        <v>1959633</v>
      </c>
      <c r="Y38" s="135">
        <f t="shared" si="2"/>
        <v>669544</v>
      </c>
      <c r="Z38" s="89">
        <f t="shared" si="2"/>
        <v>52755</v>
      </c>
    </row>
    <row r="39" spans="2:26" ht="11.25" customHeight="1" x14ac:dyDescent="0.25">
      <c r="B39" s="4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134"/>
    </row>
    <row r="40" spans="2:26" ht="11.25" customHeight="1" x14ac:dyDescent="0.25">
      <c r="B40" s="69" t="s">
        <v>172</v>
      </c>
      <c r="C40" s="21"/>
      <c r="D40" s="21"/>
      <c r="E40" s="21"/>
      <c r="F40" s="21"/>
      <c r="G40" s="21"/>
      <c r="H40" s="21"/>
      <c r="I40" s="21"/>
      <c r="J40" s="21"/>
      <c r="K40" s="21"/>
      <c r="L40" s="21"/>
      <c r="M40" s="21"/>
      <c r="N40" s="21"/>
      <c r="O40" s="21"/>
      <c r="P40" s="21"/>
      <c r="Q40" s="21"/>
      <c r="R40" s="21"/>
      <c r="S40" s="21"/>
      <c r="T40" s="21"/>
      <c r="U40" s="21"/>
      <c r="V40" s="21"/>
      <c r="W40" s="21"/>
      <c r="X40" s="21"/>
      <c r="Y40" s="21"/>
      <c r="Z40" s="134"/>
    </row>
    <row r="41" spans="2:26" ht="11.25" customHeight="1" x14ac:dyDescent="0.25">
      <c r="B41" s="41" t="s">
        <v>173</v>
      </c>
      <c r="C41" s="24">
        <v>-215729</v>
      </c>
      <c r="D41" s="24">
        <v>-600985</v>
      </c>
      <c r="E41" s="24">
        <v>-287750.10849999997</v>
      </c>
      <c r="F41" s="24">
        <v>-552613</v>
      </c>
      <c r="G41" s="24">
        <v>-800704</v>
      </c>
      <c r="H41" s="24">
        <v>-1432460</v>
      </c>
      <c r="I41" s="24">
        <v>-324135</v>
      </c>
      <c r="J41" s="24">
        <v>-552686</v>
      </c>
      <c r="K41" s="24">
        <v>-726033</v>
      </c>
      <c r="L41" s="24">
        <v>-867000</v>
      </c>
      <c r="M41" s="24">
        <v>-226810</v>
      </c>
      <c r="N41" s="24">
        <v>-481508</v>
      </c>
      <c r="O41" s="24">
        <v>-852701</v>
      </c>
      <c r="P41" s="24">
        <v>-1180292</v>
      </c>
      <c r="Q41" s="24">
        <v>-339113</v>
      </c>
      <c r="R41" s="24">
        <v>-648042</v>
      </c>
      <c r="S41" s="24">
        <v>-887726</v>
      </c>
      <c r="T41" s="24">
        <v>-1236926</v>
      </c>
      <c r="U41" s="24">
        <v>-352078</v>
      </c>
      <c r="V41" s="24">
        <v>-600742</v>
      </c>
      <c r="W41" s="24">
        <v>-879361</v>
      </c>
      <c r="X41" s="24">
        <v>-1115397</v>
      </c>
      <c r="Y41" s="24">
        <v>-198720</v>
      </c>
      <c r="Z41" s="32">
        <v>-158065</v>
      </c>
    </row>
    <row r="42" spans="2:26" ht="11.25" customHeight="1" x14ac:dyDescent="0.25">
      <c r="B42" s="41" t="s">
        <v>174</v>
      </c>
      <c r="C42" s="24">
        <v>0</v>
      </c>
      <c r="D42" s="24">
        <v>0</v>
      </c>
      <c r="E42" s="24">
        <v>0</v>
      </c>
      <c r="F42" s="24">
        <v>0</v>
      </c>
      <c r="G42" s="24">
        <v>0</v>
      </c>
      <c r="H42" s="24">
        <v>0</v>
      </c>
      <c r="I42" s="24">
        <v>0</v>
      </c>
      <c r="J42" s="24">
        <v>0</v>
      </c>
      <c r="K42" s="24">
        <v>127474</v>
      </c>
      <c r="L42" s="24">
        <v>266220</v>
      </c>
      <c r="M42" s="24">
        <v>14167</v>
      </c>
      <c r="N42" s="24">
        <v>39667</v>
      </c>
      <c r="O42" s="24">
        <v>124367</v>
      </c>
      <c r="P42" s="24">
        <v>155182</v>
      </c>
      <c r="Q42" s="24">
        <v>3714</v>
      </c>
      <c r="R42" s="24">
        <v>15587</v>
      </c>
      <c r="S42" s="24">
        <v>27669</v>
      </c>
      <c r="T42" s="24">
        <v>158512</v>
      </c>
      <c r="U42" s="24">
        <v>35094</v>
      </c>
      <c r="V42" s="24">
        <v>45981</v>
      </c>
      <c r="W42" s="24">
        <v>145638</v>
      </c>
      <c r="X42" s="24">
        <v>121690</v>
      </c>
      <c r="Y42" s="24">
        <v>73481</v>
      </c>
      <c r="Z42" s="32">
        <v>28207</v>
      </c>
    </row>
    <row r="43" spans="2:26" ht="11.25" customHeight="1" x14ac:dyDescent="0.25">
      <c r="B43" s="41" t="s">
        <v>175</v>
      </c>
      <c r="C43" s="24">
        <v>0</v>
      </c>
      <c r="D43" s="24">
        <v>0</v>
      </c>
      <c r="E43" s="24">
        <v>0</v>
      </c>
      <c r="F43" s="24">
        <v>0</v>
      </c>
      <c r="G43" s="24">
        <v>0</v>
      </c>
      <c r="H43" s="24">
        <v>0</v>
      </c>
      <c r="I43" s="24">
        <v>0</v>
      </c>
      <c r="J43" s="24">
        <v>0</v>
      </c>
      <c r="K43" s="24">
        <v>0</v>
      </c>
      <c r="L43" s="24">
        <v>0</v>
      </c>
      <c r="M43" s="24">
        <v>0</v>
      </c>
      <c r="N43" s="24">
        <v>0</v>
      </c>
      <c r="O43" s="24">
        <v>0</v>
      </c>
      <c r="P43" s="24">
        <v>-19238</v>
      </c>
      <c r="Q43" s="24">
        <v>-23930</v>
      </c>
      <c r="R43" s="24">
        <v>-23926</v>
      </c>
      <c r="S43" s="24">
        <v>-23906</v>
      </c>
      <c r="T43" s="24">
        <v>-23906</v>
      </c>
      <c r="U43" s="24">
        <v>-12700</v>
      </c>
      <c r="V43" s="24">
        <v>-10665</v>
      </c>
      <c r="W43" s="24">
        <v>-12700</v>
      </c>
      <c r="X43" s="24">
        <v>-12700</v>
      </c>
      <c r="Y43" s="24" t="s">
        <v>38</v>
      </c>
      <c r="Z43" s="32" t="s">
        <v>38</v>
      </c>
    </row>
    <row r="44" spans="2:26" ht="11.25" customHeight="1" x14ac:dyDescent="0.25">
      <c r="B44" s="41" t="s">
        <v>176</v>
      </c>
      <c r="C44" s="24">
        <v>0</v>
      </c>
      <c r="D44" s="24">
        <v>0</v>
      </c>
      <c r="E44" s="24">
        <v>-2839.9999899999998</v>
      </c>
      <c r="F44" s="24">
        <v>-2840</v>
      </c>
      <c r="G44" s="24">
        <v>-2840</v>
      </c>
      <c r="H44" s="24">
        <v>-2840</v>
      </c>
      <c r="I44" s="24">
        <v>0</v>
      </c>
      <c r="J44" s="24">
        <v>0</v>
      </c>
      <c r="K44" s="24">
        <v>0</v>
      </c>
      <c r="L44" s="24">
        <v>-2159</v>
      </c>
      <c r="M44" s="24">
        <v>-7523</v>
      </c>
      <c r="N44" s="24">
        <v>-22462</v>
      </c>
      <c r="O44" s="24">
        <v>-28274</v>
      </c>
      <c r="P44" s="24">
        <v>-32331</v>
      </c>
      <c r="Q44" s="24">
        <v>-6473</v>
      </c>
      <c r="R44" s="24">
        <v>-11543</v>
      </c>
      <c r="S44" s="24">
        <v>-16361</v>
      </c>
      <c r="T44" s="24">
        <v>-31726</v>
      </c>
      <c r="U44" s="24">
        <v>-3769</v>
      </c>
      <c r="V44" s="24">
        <v>-10699</v>
      </c>
      <c r="W44" s="24">
        <v>-44992</v>
      </c>
      <c r="X44" s="24">
        <v>-29740</v>
      </c>
      <c r="Y44" s="24">
        <v>-20889</v>
      </c>
      <c r="Z44" s="32">
        <v>-4158</v>
      </c>
    </row>
    <row r="45" spans="2:26" ht="11.25" customHeight="1" x14ac:dyDescent="0.25">
      <c r="B45" s="41" t="s">
        <v>177</v>
      </c>
      <c r="C45" s="24">
        <v>0</v>
      </c>
      <c r="D45" s="24">
        <v>0</v>
      </c>
      <c r="E45" s="24">
        <v>0</v>
      </c>
      <c r="F45" s="24">
        <v>0</v>
      </c>
      <c r="G45" s="24">
        <v>0</v>
      </c>
      <c r="H45" s="24">
        <v>0</v>
      </c>
      <c r="I45" s="24">
        <v>0</v>
      </c>
      <c r="J45" s="24">
        <v>0</v>
      </c>
      <c r="K45" s="24">
        <v>0</v>
      </c>
      <c r="L45" s="24">
        <v>0</v>
      </c>
      <c r="M45" s="24">
        <v>0</v>
      </c>
      <c r="N45" s="24">
        <v>0</v>
      </c>
      <c r="O45" s="24">
        <v>0</v>
      </c>
      <c r="P45" s="24">
        <v>0</v>
      </c>
      <c r="Q45" s="24">
        <v>0</v>
      </c>
      <c r="R45" s="24">
        <v>0</v>
      </c>
      <c r="S45" s="24">
        <v>0</v>
      </c>
      <c r="T45" s="24">
        <v>0</v>
      </c>
      <c r="U45" s="24">
        <v>0</v>
      </c>
      <c r="V45" s="24">
        <v>0</v>
      </c>
      <c r="W45" s="24">
        <v>0</v>
      </c>
      <c r="X45" s="24">
        <v>-35284</v>
      </c>
      <c r="Y45" s="24" t="s">
        <v>38</v>
      </c>
      <c r="Z45" s="32" t="s">
        <v>38</v>
      </c>
    </row>
    <row r="46" spans="2:26" ht="11.25" customHeight="1" x14ac:dyDescent="0.25">
      <c r="B46" s="41" t="s">
        <v>178</v>
      </c>
      <c r="C46" s="24">
        <v>0</v>
      </c>
      <c r="D46" s="24">
        <v>0</v>
      </c>
      <c r="E46" s="24">
        <v>0</v>
      </c>
      <c r="F46" s="24">
        <v>0</v>
      </c>
      <c r="G46" s="24">
        <v>0</v>
      </c>
      <c r="H46" s="24">
        <v>0</v>
      </c>
      <c r="I46" s="24">
        <v>0</v>
      </c>
      <c r="J46" s="24">
        <v>0</v>
      </c>
      <c r="K46" s="24">
        <v>0</v>
      </c>
      <c r="L46" s="24">
        <v>0</v>
      </c>
      <c r="M46" s="24">
        <v>0</v>
      </c>
      <c r="N46" s="24">
        <v>0</v>
      </c>
      <c r="O46" s="24">
        <v>0</v>
      </c>
      <c r="P46" s="24">
        <v>0</v>
      </c>
      <c r="Q46" s="24">
        <v>0</v>
      </c>
      <c r="R46" s="24">
        <v>0</v>
      </c>
      <c r="S46" s="24">
        <v>0</v>
      </c>
      <c r="T46" s="24">
        <v>0</v>
      </c>
      <c r="U46" s="24">
        <v>0</v>
      </c>
      <c r="V46" s="24">
        <v>-129108</v>
      </c>
      <c r="W46" s="24">
        <v>-129108</v>
      </c>
      <c r="X46" s="24">
        <v>0</v>
      </c>
      <c r="Y46" s="24" t="s">
        <v>38</v>
      </c>
      <c r="Z46" s="32" t="s">
        <v>38</v>
      </c>
    </row>
    <row r="47" spans="2:26" ht="11.25" customHeight="1" x14ac:dyDescent="0.25">
      <c r="B47" s="41" t="s">
        <v>179</v>
      </c>
      <c r="C47" s="24">
        <v>0</v>
      </c>
      <c r="D47" s="24">
        <v>0</v>
      </c>
      <c r="E47" s="24">
        <v>0</v>
      </c>
      <c r="F47" s="24">
        <v>0</v>
      </c>
      <c r="G47" s="24">
        <v>0</v>
      </c>
      <c r="H47" s="24">
        <v>0</v>
      </c>
      <c r="I47" s="24">
        <v>0</v>
      </c>
      <c r="J47" s="24">
        <v>0</v>
      </c>
      <c r="K47" s="24">
        <v>0</v>
      </c>
      <c r="L47" s="24">
        <v>0</v>
      </c>
      <c r="M47" s="24">
        <v>0</v>
      </c>
      <c r="N47" s="24">
        <v>0</v>
      </c>
      <c r="O47" s="24">
        <v>0</v>
      </c>
      <c r="P47" s="24">
        <v>0</v>
      </c>
      <c r="Q47" s="24">
        <v>0</v>
      </c>
      <c r="R47" s="24">
        <v>0</v>
      </c>
      <c r="S47" s="24">
        <v>0</v>
      </c>
      <c r="T47" s="24">
        <v>0</v>
      </c>
      <c r="U47" s="24">
        <v>0</v>
      </c>
      <c r="V47" s="24">
        <v>0</v>
      </c>
      <c r="W47" s="24">
        <v>193136</v>
      </c>
      <c r="X47" s="24">
        <v>193136</v>
      </c>
      <c r="Y47" s="24" t="s">
        <v>38</v>
      </c>
      <c r="Z47" s="32" t="s">
        <v>38</v>
      </c>
    </row>
    <row r="48" spans="2:26" ht="11.25" customHeight="1" x14ac:dyDescent="0.25">
      <c r="B48" s="41" t="s">
        <v>180</v>
      </c>
      <c r="C48" s="21">
        <v>6575</v>
      </c>
      <c r="D48" s="24">
        <v>-357</v>
      </c>
      <c r="E48" s="24">
        <v>13605</v>
      </c>
      <c r="F48" s="24">
        <v>13608</v>
      </c>
      <c r="G48" s="24">
        <v>13627.46674</v>
      </c>
      <c r="H48" s="24">
        <v>11894</v>
      </c>
      <c r="I48" s="24">
        <v>701</v>
      </c>
      <c r="J48" s="24">
        <v>1784</v>
      </c>
      <c r="K48" s="24">
        <v>1256</v>
      </c>
      <c r="L48" s="24">
        <v>1563</v>
      </c>
      <c r="M48" s="24">
        <v>304</v>
      </c>
      <c r="N48" s="24">
        <v>-173</v>
      </c>
      <c r="O48" s="24">
        <v>684</v>
      </c>
      <c r="P48" s="24">
        <v>626</v>
      </c>
      <c r="Q48" s="24">
        <v>618</v>
      </c>
      <c r="R48" s="24">
        <v>551</v>
      </c>
      <c r="S48" s="24">
        <v>770</v>
      </c>
      <c r="T48" s="24">
        <v>836</v>
      </c>
      <c r="U48" s="24">
        <v>0</v>
      </c>
      <c r="V48" s="24">
        <v>0</v>
      </c>
      <c r="W48" s="24">
        <v>0</v>
      </c>
      <c r="X48" s="24">
        <v>0</v>
      </c>
      <c r="Y48" s="24" t="s">
        <v>38</v>
      </c>
      <c r="Z48" s="32" t="s">
        <v>38</v>
      </c>
    </row>
    <row r="49" spans="2:26" ht="11.25" customHeight="1" x14ac:dyDescent="0.25">
      <c r="B49" s="69" t="s">
        <v>181</v>
      </c>
      <c r="C49" s="135">
        <v>-209154</v>
      </c>
      <c r="D49" s="135">
        <v>-601342</v>
      </c>
      <c r="E49" s="135">
        <v>-276985.10849000001</v>
      </c>
      <c r="F49" s="135">
        <v>-541845</v>
      </c>
      <c r="G49" s="135">
        <v>-789916.53326000005</v>
      </c>
      <c r="H49" s="135">
        <v>-1423406</v>
      </c>
      <c r="I49" s="135">
        <v>-323434</v>
      </c>
      <c r="J49" s="135">
        <v>-550902</v>
      </c>
      <c r="K49" s="135">
        <v>-597303</v>
      </c>
      <c r="L49" s="135">
        <v>-601376</v>
      </c>
      <c r="M49" s="135">
        <v>-219862</v>
      </c>
      <c r="N49" s="135">
        <v>-464476</v>
      </c>
      <c r="O49" s="135">
        <f t="shared" ref="O49:Z49" si="3">SUM(O41:O48)</f>
        <v>-755924</v>
      </c>
      <c r="P49" s="135">
        <f t="shared" si="3"/>
        <v>-1076053</v>
      </c>
      <c r="Q49" s="135">
        <f t="shared" si="3"/>
        <v>-365184</v>
      </c>
      <c r="R49" s="135">
        <f t="shared" si="3"/>
        <v>-667373</v>
      </c>
      <c r="S49" s="135">
        <f t="shared" si="3"/>
        <v>-899554</v>
      </c>
      <c r="T49" s="135">
        <f t="shared" si="3"/>
        <v>-1133210</v>
      </c>
      <c r="U49" s="135">
        <f t="shared" si="3"/>
        <v>-333453</v>
      </c>
      <c r="V49" s="135">
        <f t="shared" si="3"/>
        <v>-705233</v>
      </c>
      <c r="W49" s="135">
        <f t="shared" si="3"/>
        <v>-727387</v>
      </c>
      <c r="X49" s="135">
        <f t="shared" si="3"/>
        <v>-878295</v>
      </c>
      <c r="Y49" s="135">
        <f t="shared" si="3"/>
        <v>-146128</v>
      </c>
      <c r="Z49" s="89">
        <f t="shared" si="3"/>
        <v>-134016</v>
      </c>
    </row>
    <row r="50" spans="2:26" ht="11.25" customHeight="1" x14ac:dyDescent="0.25">
      <c r="B50" s="41"/>
      <c r="C50" s="21"/>
      <c r="D50" s="21"/>
      <c r="E50" s="21"/>
      <c r="F50" s="21"/>
      <c r="G50" s="21"/>
      <c r="H50" s="21"/>
      <c r="I50" s="21"/>
      <c r="J50" s="21"/>
      <c r="K50" s="21"/>
      <c r="L50" s="21"/>
      <c r="M50" s="21"/>
      <c r="N50" s="21"/>
      <c r="O50" s="21"/>
      <c r="P50" s="21"/>
      <c r="Q50" s="21"/>
      <c r="R50" s="21"/>
      <c r="S50" s="21"/>
      <c r="T50" s="21"/>
      <c r="U50" s="21"/>
      <c r="V50" s="21"/>
      <c r="W50" s="21"/>
      <c r="X50" s="21"/>
      <c r="Y50" s="21"/>
      <c r="Z50" s="134"/>
    </row>
    <row r="51" spans="2:26" ht="11.25" customHeight="1" x14ac:dyDescent="0.25">
      <c r="B51" s="69" t="s">
        <v>182</v>
      </c>
      <c r="M51" s="84"/>
      <c r="N51" s="84"/>
      <c r="O51" s="84"/>
      <c r="P51" s="84"/>
      <c r="Q51" s="84"/>
      <c r="R51" s="84"/>
      <c r="S51" s="84"/>
      <c r="T51" s="84"/>
      <c r="U51" s="84"/>
      <c r="V51" s="84"/>
      <c r="W51" s="84"/>
      <c r="X51" s="84"/>
      <c r="Y51" s="84"/>
      <c r="Z51" s="86"/>
    </row>
    <row r="52" spans="2:26" ht="11.25" customHeight="1" x14ac:dyDescent="0.25">
      <c r="B52" s="41" t="s">
        <v>183</v>
      </c>
      <c r="C52" s="21">
        <v>367761</v>
      </c>
      <c r="D52" s="24">
        <v>690665</v>
      </c>
      <c r="E52" s="24">
        <v>58</v>
      </c>
      <c r="F52" s="24">
        <v>58</v>
      </c>
      <c r="G52" s="21">
        <v>58</v>
      </c>
      <c r="H52" s="21">
        <v>533326</v>
      </c>
      <c r="I52" s="21">
        <v>51523</v>
      </c>
      <c r="J52" s="21">
        <v>104797</v>
      </c>
      <c r="K52" s="21">
        <v>919601</v>
      </c>
      <c r="L52" s="21">
        <v>945061</v>
      </c>
      <c r="M52" s="21">
        <v>20416</v>
      </c>
      <c r="N52" s="21">
        <v>27407</v>
      </c>
      <c r="O52" s="21">
        <v>49797</v>
      </c>
      <c r="P52" s="21">
        <v>86595</v>
      </c>
      <c r="Q52" s="21">
        <v>62441</v>
      </c>
      <c r="R52" s="21">
        <v>104211</v>
      </c>
      <c r="S52" s="21">
        <v>136381</v>
      </c>
      <c r="T52" s="21">
        <v>962076</v>
      </c>
      <c r="U52" s="21">
        <v>26304</v>
      </c>
      <c r="V52" s="21">
        <v>30123</v>
      </c>
      <c r="W52" s="21">
        <v>182935</v>
      </c>
      <c r="X52" s="21">
        <v>391778</v>
      </c>
      <c r="Y52" s="21">
        <v>78212</v>
      </c>
      <c r="Z52" s="134">
        <v>3639</v>
      </c>
    </row>
    <row r="53" spans="2:26" ht="11.25" customHeight="1" x14ac:dyDescent="0.25">
      <c r="B53" s="41" t="s">
        <v>36</v>
      </c>
      <c r="C53" s="21">
        <v>3627</v>
      </c>
      <c r="D53" s="24">
        <v>-14741</v>
      </c>
      <c r="E53" s="24">
        <v>-924</v>
      </c>
      <c r="F53" s="24">
        <v>-6508</v>
      </c>
      <c r="G53" s="21">
        <v>1019</v>
      </c>
      <c r="H53" s="21">
        <v>459</v>
      </c>
      <c r="I53" s="21">
        <v>4800</v>
      </c>
      <c r="J53" s="21">
        <v>9605</v>
      </c>
      <c r="K53" s="21">
        <v>4052.25629000054</v>
      </c>
      <c r="L53" s="21">
        <v>4901.3112399997799</v>
      </c>
      <c r="M53" s="24">
        <v>-2128.01020999916</v>
      </c>
      <c r="N53" s="24">
        <v>-7750.3112399997799</v>
      </c>
      <c r="O53" s="24">
        <v>-5381.3112399997799</v>
      </c>
      <c r="P53" s="24">
        <v>5008</v>
      </c>
      <c r="Q53" s="24">
        <v>8381</v>
      </c>
      <c r="R53" s="24">
        <v>-3185</v>
      </c>
      <c r="S53" s="24">
        <v>-16157</v>
      </c>
      <c r="T53" s="24">
        <v>23316</v>
      </c>
      <c r="U53" s="24">
        <v>-1122</v>
      </c>
      <c r="V53" s="24">
        <v>-16275</v>
      </c>
      <c r="W53" s="24">
        <v>138968</v>
      </c>
      <c r="X53" s="24">
        <v>-19291</v>
      </c>
      <c r="Y53" s="24">
        <v>-772</v>
      </c>
      <c r="Z53" s="32">
        <v>-51675</v>
      </c>
    </row>
    <row r="54" spans="2:26" ht="11.25" customHeight="1" x14ac:dyDescent="0.25">
      <c r="B54" s="41" t="s">
        <v>184</v>
      </c>
      <c r="C54" s="24">
        <v>0</v>
      </c>
      <c r="D54" s="21">
        <v>32317</v>
      </c>
      <c r="E54" s="24">
        <v>0</v>
      </c>
      <c r="F54" s="24">
        <v>0</v>
      </c>
      <c r="G54" s="24">
        <v>0</v>
      </c>
      <c r="H54" s="24">
        <v>0</v>
      </c>
      <c r="I54" s="24">
        <v>0</v>
      </c>
      <c r="J54" s="24">
        <v>0</v>
      </c>
      <c r="K54" s="24">
        <v>0</v>
      </c>
      <c r="L54" s="24">
        <v>0</v>
      </c>
      <c r="M54" s="24">
        <v>0</v>
      </c>
      <c r="N54" s="24">
        <v>0</v>
      </c>
      <c r="O54" s="24">
        <v>0</v>
      </c>
      <c r="P54" s="24">
        <v>0</v>
      </c>
      <c r="Q54" s="24">
        <v>0</v>
      </c>
      <c r="R54" s="24">
        <v>0</v>
      </c>
      <c r="S54" s="24">
        <v>0</v>
      </c>
      <c r="T54" s="24">
        <v>0</v>
      </c>
      <c r="U54" s="24">
        <v>0</v>
      </c>
      <c r="V54" s="24">
        <v>0</v>
      </c>
      <c r="W54" s="24">
        <v>0</v>
      </c>
      <c r="X54" s="24">
        <v>12934</v>
      </c>
      <c r="Y54" s="24">
        <v>0</v>
      </c>
      <c r="Z54" s="32">
        <v>0</v>
      </c>
    </row>
    <row r="55" spans="2:26" ht="11.25" customHeight="1" x14ac:dyDescent="0.25">
      <c r="B55" s="41" t="s">
        <v>185</v>
      </c>
      <c r="C55" s="24">
        <v>-275436</v>
      </c>
      <c r="D55" s="24">
        <v>-1004569</v>
      </c>
      <c r="E55" s="24">
        <v>-26186</v>
      </c>
      <c r="F55" s="24">
        <v>-49396</v>
      </c>
      <c r="G55" s="24">
        <v>-77125</v>
      </c>
      <c r="H55" s="24">
        <v>-110767</v>
      </c>
      <c r="I55" s="24">
        <v>-57301</v>
      </c>
      <c r="J55" s="24">
        <v>-105682</v>
      </c>
      <c r="K55" s="24">
        <v>-169771</v>
      </c>
      <c r="L55" s="24">
        <v>-251455</v>
      </c>
      <c r="M55" s="24">
        <v>-43013</v>
      </c>
      <c r="N55" s="24">
        <v>-87128</v>
      </c>
      <c r="O55" s="24">
        <v>-132660</v>
      </c>
      <c r="P55" s="24">
        <v>-195462</v>
      </c>
      <c r="Q55" s="24">
        <v>-35433</v>
      </c>
      <c r="R55" s="24">
        <v>-90984</v>
      </c>
      <c r="S55" s="24">
        <v>-157104</v>
      </c>
      <c r="T55" s="24">
        <v>-500344</v>
      </c>
      <c r="U55" s="24">
        <v>-206187</v>
      </c>
      <c r="V55" s="24">
        <v>-296664</v>
      </c>
      <c r="W55" s="24">
        <v>-523906</v>
      </c>
      <c r="X55" s="24">
        <v>-658056</v>
      </c>
      <c r="Y55" s="24">
        <v>-275126</v>
      </c>
      <c r="Z55" s="32">
        <v>-65244</v>
      </c>
    </row>
    <row r="56" spans="2:26" ht="11.25" customHeight="1" x14ac:dyDescent="0.25">
      <c r="B56" s="41" t="s">
        <v>186</v>
      </c>
      <c r="C56" s="24">
        <v>0</v>
      </c>
      <c r="D56" s="24">
        <v>0</v>
      </c>
      <c r="E56" s="24">
        <v>0</v>
      </c>
      <c r="F56" s="24">
        <v>0</v>
      </c>
      <c r="G56" s="24">
        <v>0</v>
      </c>
      <c r="H56" s="24">
        <v>0</v>
      </c>
      <c r="I56" s="24">
        <v>0</v>
      </c>
      <c r="J56" s="24">
        <v>0</v>
      </c>
      <c r="K56" s="24">
        <v>0</v>
      </c>
      <c r="L56" s="24">
        <v>0</v>
      </c>
      <c r="M56" s="24">
        <v>0</v>
      </c>
      <c r="N56" s="24">
        <v>0</v>
      </c>
      <c r="O56" s="24">
        <v>0</v>
      </c>
      <c r="P56" s="24">
        <v>0</v>
      </c>
      <c r="Q56" s="24">
        <v>0</v>
      </c>
      <c r="R56" s="24">
        <v>0</v>
      </c>
      <c r="S56" s="24">
        <v>0</v>
      </c>
      <c r="T56" s="24">
        <v>-81047</v>
      </c>
      <c r="U56" s="24">
        <v>0</v>
      </c>
      <c r="V56" s="24">
        <v>0</v>
      </c>
      <c r="W56" s="24">
        <v>0</v>
      </c>
      <c r="X56" s="24">
        <v>-145544</v>
      </c>
      <c r="Y56" s="24">
        <v>0</v>
      </c>
      <c r="Z56" s="32">
        <v>0</v>
      </c>
    </row>
    <row r="57" spans="2:26" ht="11.25" customHeight="1" x14ac:dyDescent="0.25">
      <c r="B57" s="41" t="s">
        <v>187</v>
      </c>
      <c r="C57" s="24">
        <v>-39062</v>
      </c>
      <c r="D57" s="24">
        <v>0</v>
      </c>
      <c r="E57" s="24">
        <v>0</v>
      </c>
      <c r="F57" s="24">
        <v>0</v>
      </c>
      <c r="G57" s="24">
        <v>0</v>
      </c>
      <c r="H57" s="24">
        <v>0</v>
      </c>
      <c r="I57" s="24">
        <v>0</v>
      </c>
      <c r="J57" s="24">
        <v>0</v>
      </c>
      <c r="K57" s="24">
        <v>0</v>
      </c>
      <c r="L57" s="24">
        <v>0</v>
      </c>
      <c r="M57" s="24">
        <v>0</v>
      </c>
      <c r="N57" s="24">
        <v>0</v>
      </c>
      <c r="O57" s="24">
        <v>0</v>
      </c>
      <c r="P57" s="24">
        <v>0</v>
      </c>
      <c r="Q57" s="24">
        <v>0</v>
      </c>
      <c r="R57" s="24">
        <v>0</v>
      </c>
      <c r="S57" s="24">
        <v>0</v>
      </c>
      <c r="T57" s="24">
        <v>0</v>
      </c>
      <c r="U57" s="24">
        <v>0</v>
      </c>
      <c r="V57" s="24">
        <v>0</v>
      </c>
      <c r="W57" s="24">
        <v>0</v>
      </c>
      <c r="X57" s="24">
        <v>0</v>
      </c>
      <c r="Y57" s="24">
        <v>0</v>
      </c>
      <c r="Z57" s="32">
        <v>0</v>
      </c>
    </row>
    <row r="58" spans="2:26" ht="11.25" customHeight="1" x14ac:dyDescent="0.25">
      <c r="B58" s="41" t="s">
        <v>188</v>
      </c>
      <c r="C58" s="21">
        <v>15690</v>
      </c>
      <c r="D58" s="21">
        <v>3025913</v>
      </c>
      <c r="E58" s="24">
        <v>0</v>
      </c>
      <c r="F58" s="24">
        <v>0</v>
      </c>
      <c r="G58" s="24">
        <v>-150</v>
      </c>
      <c r="H58" s="24">
        <v>0</v>
      </c>
      <c r="I58" s="24">
        <v>0</v>
      </c>
      <c r="J58" s="24">
        <v>0</v>
      </c>
      <c r="K58" s="24">
        <v>0</v>
      </c>
      <c r="L58" s="24">
        <v>-20</v>
      </c>
      <c r="M58" s="24">
        <v>-80</v>
      </c>
      <c r="N58" s="24">
        <v>1095</v>
      </c>
      <c r="O58" s="24">
        <v>1095</v>
      </c>
      <c r="P58" s="24">
        <v>1080</v>
      </c>
      <c r="Q58" s="24">
        <v>-4</v>
      </c>
      <c r="R58" s="24">
        <v>1562</v>
      </c>
      <c r="S58" s="24">
        <v>8969</v>
      </c>
      <c r="T58" s="24">
        <v>-4792</v>
      </c>
      <c r="U58" s="24">
        <v>-1044</v>
      </c>
      <c r="V58" s="24">
        <v>-957</v>
      </c>
      <c r="W58" s="24">
        <v>0</v>
      </c>
      <c r="X58" s="24">
        <v>0</v>
      </c>
      <c r="Y58" s="24">
        <v>0</v>
      </c>
      <c r="Z58" s="32">
        <v>0</v>
      </c>
    </row>
    <row r="59" spans="2:26" ht="11.25" customHeight="1" x14ac:dyDescent="0.25">
      <c r="B59" s="41" t="s">
        <v>189</v>
      </c>
      <c r="C59" s="24">
        <v>0</v>
      </c>
      <c r="D59" s="24">
        <v>0</v>
      </c>
      <c r="E59" s="24">
        <v>0</v>
      </c>
      <c r="F59" s="24">
        <v>0</v>
      </c>
      <c r="G59" s="24">
        <v>0</v>
      </c>
      <c r="H59" s="24">
        <v>0</v>
      </c>
      <c r="I59" s="24">
        <v>0</v>
      </c>
      <c r="J59" s="24">
        <v>0</v>
      </c>
      <c r="K59" s="24">
        <v>0</v>
      </c>
      <c r="L59" s="24">
        <v>0</v>
      </c>
      <c r="M59" s="24">
        <v>0</v>
      </c>
      <c r="N59" s="24">
        <v>0</v>
      </c>
      <c r="O59" s="24">
        <v>0</v>
      </c>
      <c r="P59" s="24">
        <v>3275</v>
      </c>
      <c r="Q59" s="24">
        <v>0</v>
      </c>
      <c r="R59" s="24">
        <v>0</v>
      </c>
      <c r="S59" s="24">
        <v>0</v>
      </c>
      <c r="T59" s="24">
        <v>9703</v>
      </c>
      <c r="U59" s="24">
        <v>0</v>
      </c>
      <c r="V59" s="24">
        <v>0</v>
      </c>
      <c r="W59" s="24">
        <v>0</v>
      </c>
      <c r="X59" s="24">
        <v>0</v>
      </c>
      <c r="Y59" s="24">
        <v>0</v>
      </c>
      <c r="Z59" s="32">
        <v>0</v>
      </c>
    </row>
    <row r="60" spans="2:26" ht="11.25" customHeight="1" x14ac:dyDescent="0.25">
      <c r="B60" s="41" t="s">
        <v>190</v>
      </c>
      <c r="C60" s="24">
        <v>0</v>
      </c>
      <c r="D60" s="24">
        <v>0</v>
      </c>
      <c r="E60" s="24">
        <v>0</v>
      </c>
      <c r="F60" s="24">
        <v>0</v>
      </c>
      <c r="G60" s="24">
        <v>0</v>
      </c>
      <c r="H60" s="24">
        <v>0</v>
      </c>
      <c r="I60" s="24">
        <v>0</v>
      </c>
      <c r="J60" s="24">
        <v>0</v>
      </c>
      <c r="K60" s="24">
        <v>0</v>
      </c>
      <c r="L60" s="24">
        <v>0</v>
      </c>
      <c r="M60" s="24">
        <v>0</v>
      </c>
      <c r="N60" s="24">
        <v>0</v>
      </c>
      <c r="O60" s="24">
        <v>-7465</v>
      </c>
      <c r="P60" s="24">
        <v>-7465</v>
      </c>
      <c r="Q60" s="24">
        <v>0</v>
      </c>
      <c r="R60" s="24">
        <v>-10818</v>
      </c>
      <c r="S60" s="24">
        <v>-10818</v>
      </c>
      <c r="T60" s="24">
        <v>-10818</v>
      </c>
      <c r="U60" s="24">
        <v>-16204</v>
      </c>
      <c r="V60" s="24">
        <v>-16204</v>
      </c>
      <c r="W60" s="24">
        <v>-33210</v>
      </c>
      <c r="X60" s="24">
        <v>-33210</v>
      </c>
      <c r="Y60" s="24">
        <v>0</v>
      </c>
      <c r="Z60" s="32">
        <v>0</v>
      </c>
    </row>
    <row r="61" spans="2:26" ht="11.25" customHeight="1" x14ac:dyDescent="0.25">
      <c r="B61" s="41" t="s">
        <v>191</v>
      </c>
      <c r="C61" s="24">
        <v>0</v>
      </c>
      <c r="D61" s="24">
        <v>0</v>
      </c>
      <c r="E61" s="24">
        <v>0</v>
      </c>
      <c r="F61" s="24">
        <v>0</v>
      </c>
      <c r="G61" s="24">
        <v>0</v>
      </c>
      <c r="H61" s="24">
        <v>250</v>
      </c>
      <c r="I61" s="24">
        <v>0</v>
      </c>
      <c r="J61" s="24">
        <v>433</v>
      </c>
      <c r="K61" s="24">
        <v>485</v>
      </c>
      <c r="L61" s="24">
        <v>609</v>
      </c>
      <c r="M61" s="24">
        <v>0</v>
      </c>
      <c r="N61" s="24">
        <v>0</v>
      </c>
      <c r="O61" s="24">
        <v>0</v>
      </c>
      <c r="P61" s="24">
        <v>0</v>
      </c>
      <c r="Q61" s="24">
        <v>0</v>
      </c>
      <c r="R61" s="24">
        <v>0</v>
      </c>
      <c r="S61" s="24">
        <v>0</v>
      </c>
      <c r="T61" s="24">
        <v>0</v>
      </c>
      <c r="U61" s="24">
        <v>0</v>
      </c>
      <c r="V61" s="24">
        <v>0</v>
      </c>
      <c r="W61" s="24">
        <v>0</v>
      </c>
      <c r="X61" s="24">
        <v>0</v>
      </c>
      <c r="Y61" s="24">
        <v>0</v>
      </c>
      <c r="Z61" s="32">
        <v>0</v>
      </c>
    </row>
    <row r="62" spans="2:26" ht="11.25" customHeight="1" x14ac:dyDescent="0.25">
      <c r="B62" s="41" t="s">
        <v>192</v>
      </c>
      <c r="C62" s="24">
        <v>-85072</v>
      </c>
      <c r="D62" s="24">
        <v>-111178</v>
      </c>
      <c r="E62" s="24">
        <v>-30485</v>
      </c>
      <c r="F62" s="24">
        <v>-62736</v>
      </c>
      <c r="G62" s="24">
        <v>-96588.982780000006</v>
      </c>
      <c r="H62" s="24">
        <v>-130732</v>
      </c>
      <c r="I62" s="24">
        <v>-39006</v>
      </c>
      <c r="J62" s="24">
        <v>-82740</v>
      </c>
      <c r="K62" s="24">
        <v>-133131</v>
      </c>
      <c r="L62" s="24">
        <v>-187703</v>
      </c>
      <c r="M62" s="24">
        <v>-58718</v>
      </c>
      <c r="N62" s="24">
        <v>-122591</v>
      </c>
      <c r="O62" s="24">
        <v>-198686</v>
      </c>
      <c r="P62" s="24">
        <v>-277865</v>
      </c>
      <c r="Q62" s="24">
        <v>-94039</v>
      </c>
      <c r="R62" s="24">
        <v>-174729</v>
      </c>
      <c r="S62" s="24">
        <v>-259754</v>
      </c>
      <c r="T62" s="24">
        <v>-350851</v>
      </c>
      <c r="U62" s="24">
        <v>-96855</v>
      </c>
      <c r="V62" s="24">
        <v>-208669</v>
      </c>
      <c r="W62" s="24">
        <v>-348630</v>
      </c>
      <c r="X62" s="24">
        <v>-492404</v>
      </c>
      <c r="Y62" s="24">
        <v>-143204</v>
      </c>
      <c r="Z62" s="32">
        <v>-158107</v>
      </c>
    </row>
    <row r="63" spans="2:26" ht="11.25" customHeight="1" x14ac:dyDescent="0.25">
      <c r="B63" s="69" t="s">
        <v>193</v>
      </c>
      <c r="C63" s="135">
        <v>-12492</v>
      </c>
      <c r="D63" s="95">
        <v>2618407</v>
      </c>
      <c r="E63" s="135">
        <v>-57537</v>
      </c>
      <c r="F63" s="135">
        <v>-118582</v>
      </c>
      <c r="G63" s="135">
        <v>-172786.98277999999</v>
      </c>
      <c r="H63" s="135">
        <v>292536</v>
      </c>
      <c r="I63" s="135">
        <v>-39984</v>
      </c>
      <c r="J63" s="135">
        <v>-73587</v>
      </c>
      <c r="K63" s="135">
        <v>621236.25629000098</v>
      </c>
      <c r="L63" s="135">
        <v>511393.31124000001</v>
      </c>
      <c r="M63" s="135">
        <v>-83523.010209999193</v>
      </c>
      <c r="N63" s="135">
        <v>-188967.31124000001</v>
      </c>
      <c r="O63" s="135">
        <f t="shared" ref="O63:Z63" si="4">SUM(O52:O62)</f>
        <v>-293300.31123999978</v>
      </c>
      <c r="P63" s="135">
        <f t="shared" si="4"/>
        <v>-384834</v>
      </c>
      <c r="Q63" s="135">
        <f t="shared" si="4"/>
        <v>-58654</v>
      </c>
      <c r="R63" s="135">
        <f t="shared" si="4"/>
        <v>-173943</v>
      </c>
      <c r="S63" s="135">
        <f t="shared" si="4"/>
        <v>-298483</v>
      </c>
      <c r="T63" s="135">
        <f t="shared" si="4"/>
        <v>47243</v>
      </c>
      <c r="U63" s="135">
        <f t="shared" si="4"/>
        <v>-295108</v>
      </c>
      <c r="V63" s="135">
        <f t="shared" si="4"/>
        <v>-508646</v>
      </c>
      <c r="W63" s="135">
        <f t="shared" si="4"/>
        <v>-583843</v>
      </c>
      <c r="X63" s="135">
        <f t="shared" si="4"/>
        <v>-943793</v>
      </c>
      <c r="Y63" s="135">
        <f t="shared" si="4"/>
        <v>-340890</v>
      </c>
      <c r="Z63" s="89">
        <f t="shared" si="4"/>
        <v>-271387</v>
      </c>
    </row>
    <row r="64" spans="2:26" ht="11.25" customHeight="1" x14ac:dyDescent="0.25">
      <c r="B64" s="69"/>
      <c r="C64" s="21"/>
      <c r="D64" s="21"/>
      <c r="E64" s="21"/>
      <c r="F64" s="21"/>
      <c r="G64" s="21"/>
      <c r="H64" s="21"/>
      <c r="I64" s="21"/>
      <c r="J64" s="21"/>
      <c r="K64" s="21"/>
      <c r="L64" s="21"/>
      <c r="M64" s="21"/>
      <c r="N64" s="21"/>
      <c r="O64" s="21"/>
      <c r="P64" s="21"/>
      <c r="Q64" s="21"/>
      <c r="R64" s="21"/>
      <c r="S64" s="21"/>
      <c r="T64" s="21"/>
      <c r="U64" s="21"/>
      <c r="V64" s="21"/>
      <c r="W64" s="21"/>
      <c r="X64" s="21"/>
      <c r="Y64" s="21"/>
      <c r="Z64" s="134"/>
    </row>
    <row r="65" spans="2:26" ht="11.25" customHeight="1" x14ac:dyDescent="0.25">
      <c r="B65" s="69" t="s">
        <v>194</v>
      </c>
      <c r="C65" s="95">
        <v>134996</v>
      </c>
      <c r="D65" s="95">
        <v>1705481</v>
      </c>
      <c r="E65" s="135">
        <v>-315798.30189004698</v>
      </c>
      <c r="F65" s="135">
        <v>-425361.60474999802</v>
      </c>
      <c r="G65" s="135">
        <v>-1153305.5160399999</v>
      </c>
      <c r="H65" s="135">
        <v>-1235130</v>
      </c>
      <c r="I65" s="135">
        <v>-258685</v>
      </c>
      <c r="J65" s="135">
        <v>12637.5509599999</v>
      </c>
      <c r="K65" s="135">
        <v>-182462.74371000001</v>
      </c>
      <c r="L65" s="135">
        <v>918392</v>
      </c>
      <c r="M65" s="135">
        <v>-124185.69896999899</v>
      </c>
      <c r="N65" s="135">
        <v>-439858</v>
      </c>
      <c r="O65" s="135">
        <v>-678834</v>
      </c>
      <c r="P65" s="135">
        <f t="shared" ref="P65:X65" si="5">SUM(P63,P38,P49)</f>
        <v>-506509</v>
      </c>
      <c r="Q65" s="135">
        <f t="shared" si="5"/>
        <v>51893</v>
      </c>
      <c r="R65" s="135">
        <f t="shared" si="5"/>
        <v>-49024</v>
      </c>
      <c r="S65" s="135">
        <f t="shared" si="5"/>
        <v>-590451</v>
      </c>
      <c r="T65" s="135">
        <f t="shared" si="5"/>
        <v>375029</v>
      </c>
      <c r="U65" s="135">
        <f t="shared" si="5"/>
        <v>-143616</v>
      </c>
      <c r="V65" s="135">
        <f t="shared" si="5"/>
        <v>-636390</v>
      </c>
      <c r="W65" s="135">
        <f t="shared" si="5"/>
        <v>-481274</v>
      </c>
      <c r="X65" s="135">
        <f t="shared" si="5"/>
        <v>137545</v>
      </c>
      <c r="Y65" s="135">
        <v>182546</v>
      </c>
      <c r="Z65" s="89">
        <f>SUM(Z63,Z38,Z49)</f>
        <v>-352648</v>
      </c>
    </row>
    <row r="66" spans="2:26" ht="11.25" customHeight="1" x14ac:dyDescent="0.25">
      <c r="B66" s="69"/>
      <c r="C66" s="95"/>
      <c r="D66" s="95"/>
      <c r="E66" s="135"/>
      <c r="F66" s="135"/>
      <c r="G66" s="135"/>
      <c r="H66" s="135"/>
      <c r="I66" s="135"/>
      <c r="J66" s="135"/>
      <c r="K66" s="135"/>
      <c r="L66" s="135"/>
      <c r="M66" s="135"/>
      <c r="N66" s="135"/>
      <c r="O66" s="135"/>
      <c r="P66" s="135"/>
      <c r="Q66" s="135"/>
      <c r="R66" s="135"/>
      <c r="S66" s="135"/>
      <c r="T66" s="135"/>
      <c r="U66" s="135"/>
      <c r="V66" s="135"/>
      <c r="W66" s="135"/>
      <c r="X66" s="135"/>
      <c r="Y66" s="135"/>
      <c r="Z66" s="89"/>
    </row>
    <row r="67" spans="2:26" ht="11.25" customHeight="1" x14ac:dyDescent="0.25">
      <c r="B67" s="41" t="s">
        <v>195</v>
      </c>
      <c r="C67" s="21">
        <v>271909</v>
      </c>
      <c r="D67" s="21">
        <v>406905</v>
      </c>
      <c r="E67" s="21">
        <v>2112385</v>
      </c>
      <c r="F67" s="21">
        <v>2112385</v>
      </c>
      <c r="G67" s="21">
        <v>2112385</v>
      </c>
      <c r="H67" s="21">
        <v>2112385</v>
      </c>
      <c r="I67" s="21">
        <v>877255</v>
      </c>
      <c r="J67" s="21">
        <v>877255</v>
      </c>
      <c r="K67" s="21">
        <v>877255</v>
      </c>
      <c r="L67" s="21">
        <v>877255</v>
      </c>
      <c r="M67" s="21">
        <v>1795647</v>
      </c>
      <c r="N67" s="21">
        <v>1795647</v>
      </c>
      <c r="O67" s="21">
        <v>1795647</v>
      </c>
      <c r="P67" s="21">
        <v>1795647</v>
      </c>
      <c r="Q67" s="21">
        <v>1289138</v>
      </c>
      <c r="R67" s="21">
        <v>1289138</v>
      </c>
      <c r="S67" s="21">
        <v>1289138</v>
      </c>
      <c r="T67" s="21">
        <v>1289138</v>
      </c>
      <c r="U67" s="21">
        <v>1664167</v>
      </c>
      <c r="V67" s="21">
        <v>1664167</v>
      </c>
      <c r="W67" s="21">
        <v>1664167</v>
      </c>
      <c r="X67" s="21">
        <v>1664167</v>
      </c>
      <c r="Y67" s="21">
        <v>1801712</v>
      </c>
      <c r="Z67" s="134">
        <v>1984238</v>
      </c>
    </row>
    <row r="68" spans="2:26" ht="11.25" customHeight="1" x14ac:dyDescent="0.25">
      <c r="B68" s="41" t="s">
        <v>196</v>
      </c>
      <c r="C68" s="21">
        <v>406905</v>
      </c>
      <c r="D68" s="21">
        <v>2112386</v>
      </c>
      <c r="E68" s="21">
        <v>1796587.11858</v>
      </c>
      <c r="F68" s="21">
        <v>1687023</v>
      </c>
      <c r="G68" s="21">
        <v>959079</v>
      </c>
      <c r="H68" s="21">
        <v>877255</v>
      </c>
      <c r="I68" s="21">
        <v>618570.24363000004</v>
      </c>
      <c r="J68" s="21">
        <v>889893</v>
      </c>
      <c r="K68" s="21">
        <v>694792</v>
      </c>
      <c r="L68" s="21">
        <v>1795647</v>
      </c>
      <c r="M68" s="21">
        <v>1671461</v>
      </c>
      <c r="N68" s="21">
        <v>1355789</v>
      </c>
      <c r="O68" s="21">
        <v>1116813</v>
      </c>
      <c r="P68" s="21">
        <v>1289138</v>
      </c>
      <c r="Q68" s="21">
        <v>1341031</v>
      </c>
      <c r="R68" s="21">
        <v>1240114</v>
      </c>
      <c r="S68" s="21">
        <v>698687</v>
      </c>
      <c r="T68" s="21">
        <v>1664167</v>
      </c>
      <c r="U68" s="21">
        <v>1520551</v>
      </c>
      <c r="V68" s="21">
        <v>1027777</v>
      </c>
      <c r="W68" s="21">
        <v>1182893</v>
      </c>
      <c r="X68" s="21">
        <v>1801712</v>
      </c>
      <c r="Y68" s="21">
        <v>1984238</v>
      </c>
      <c r="Z68" s="134">
        <v>1631590</v>
      </c>
    </row>
    <row r="69" spans="2:26" ht="11.25" customHeight="1" x14ac:dyDescent="0.25">
      <c r="B69" s="41"/>
      <c r="M69" s="84"/>
      <c r="N69" s="84"/>
      <c r="O69" s="84"/>
      <c r="P69" s="84"/>
      <c r="Q69" s="84"/>
      <c r="R69" s="84"/>
      <c r="S69" s="84"/>
      <c r="T69" s="84"/>
      <c r="U69" s="84"/>
      <c r="V69" s="84"/>
      <c r="W69" s="84"/>
      <c r="X69" s="84"/>
      <c r="Y69" s="84"/>
      <c r="Z69" s="86"/>
    </row>
    <row r="70" spans="2:26" ht="11.25" customHeight="1" x14ac:dyDescent="0.25">
      <c r="B70" s="69" t="s">
        <v>194</v>
      </c>
      <c r="C70" s="136">
        <v>134996</v>
      </c>
      <c r="D70" s="136">
        <v>1705481</v>
      </c>
      <c r="E70" s="135">
        <v>-315797.88141999999</v>
      </c>
      <c r="F70" s="135">
        <v>-425362</v>
      </c>
      <c r="G70" s="135">
        <v>-1153306</v>
      </c>
      <c r="H70" s="135">
        <v>-1235130</v>
      </c>
      <c r="I70" s="135">
        <v>-258684.75636999999</v>
      </c>
      <c r="J70" s="135">
        <v>12638</v>
      </c>
      <c r="K70" s="135">
        <v>-182463</v>
      </c>
      <c r="L70" s="135">
        <v>918392</v>
      </c>
      <c r="M70" s="135">
        <v>-124186</v>
      </c>
      <c r="N70" s="135">
        <v>-439858</v>
      </c>
      <c r="O70" s="135">
        <v>-678834</v>
      </c>
      <c r="P70" s="135">
        <f t="shared" ref="P70:Y70" si="6">P68-P67</f>
        <v>-506509</v>
      </c>
      <c r="Q70" s="135">
        <f t="shared" si="6"/>
        <v>51893</v>
      </c>
      <c r="R70" s="135">
        <f t="shared" si="6"/>
        <v>-49024</v>
      </c>
      <c r="S70" s="135">
        <f t="shared" si="6"/>
        <v>-590451</v>
      </c>
      <c r="T70" s="135">
        <f t="shared" si="6"/>
        <v>375029</v>
      </c>
      <c r="U70" s="135">
        <f t="shared" si="6"/>
        <v>-143616</v>
      </c>
      <c r="V70" s="135">
        <f t="shared" si="6"/>
        <v>-636390</v>
      </c>
      <c r="W70" s="135">
        <f t="shared" si="6"/>
        <v>-481274</v>
      </c>
      <c r="X70" s="135">
        <f t="shared" si="6"/>
        <v>137545</v>
      </c>
      <c r="Y70" s="135">
        <f t="shared" si="6"/>
        <v>182526</v>
      </c>
      <c r="Z70" s="135">
        <f>Z65</f>
        <v>-352648</v>
      </c>
    </row>
  </sheetData>
  <mergeCells count="1">
    <mergeCell ref="B1:D2"/>
  </mergeCells>
  <pageMargins left="0.51180555555555596" right="0.51180555555555596" top="0.78749999999999998" bottom="0.78749999999999998" header="0.511811023622047" footer="0.511811023622047"/>
  <pageSetup paperSize="9" scale="53" orientation="portrait" horizontalDpi="300" verticalDpi="300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046CB4"/>
  </sheetPr>
  <dimension ref="B3:AH26"/>
  <sheetViews>
    <sheetView showGridLines="0" topLeftCell="A3" zoomScaleNormal="100" workbookViewId="0">
      <pane xSplit="2" topLeftCell="I1" activePane="topRight" state="frozen"/>
      <selection pane="topRight" activeCell="AI10" sqref="AI10"/>
    </sheetView>
  </sheetViews>
  <sheetFormatPr defaultColWidth="9.1796875" defaultRowHeight="11.5" x14ac:dyDescent="0.25"/>
  <cols>
    <col min="1" max="1" width="1.81640625" style="4" customWidth="1"/>
    <col min="2" max="2" width="23.54296875" style="4" customWidth="1"/>
    <col min="3" max="4" width="5" style="35" customWidth="1"/>
    <col min="5" max="5" width="4.453125" style="35" customWidth="1"/>
    <col min="6" max="9" width="4.54296875" style="35" customWidth="1"/>
    <col min="10" max="11" width="4.81640625" style="35" customWidth="1"/>
    <col min="12" max="12" width="5" style="35" customWidth="1"/>
    <col min="13" max="13" width="4.453125" style="4" customWidth="1"/>
    <col min="14" max="17" width="4.54296875" style="4" customWidth="1"/>
    <col min="18" max="19" width="4.81640625" style="4" customWidth="1"/>
    <col min="20" max="20" width="5" style="4" customWidth="1"/>
    <col min="21" max="21" width="4.54296875" style="4" customWidth="1"/>
    <col min="22" max="23" width="4.81640625" style="4" customWidth="1"/>
    <col min="24" max="24" width="5" style="4" customWidth="1"/>
    <col min="25" max="25" width="4.54296875" style="4" customWidth="1"/>
    <col min="26" max="27" width="5" style="4" customWidth="1"/>
    <col min="28" max="28" width="5.1796875" style="4" customWidth="1"/>
    <col min="29" max="29" width="4.54296875" style="4" customWidth="1"/>
    <col min="30" max="32" width="4.81640625" style="4" customWidth="1"/>
    <col min="33" max="33" width="5.26953125" style="4" customWidth="1"/>
    <col min="34" max="34" width="4.54296875" style="4" customWidth="1"/>
    <col min="35" max="16384" width="9.1796875" style="4"/>
  </cols>
  <sheetData>
    <row r="3" spans="2:34" ht="19.5" customHeight="1" x14ac:dyDescent="0.25">
      <c r="B3" s="167"/>
      <c r="C3" s="167"/>
      <c r="D3" s="167"/>
      <c r="E3" s="167"/>
      <c r="F3" s="167"/>
      <c r="G3" s="167"/>
      <c r="H3" s="167"/>
      <c r="I3" s="167"/>
      <c r="J3" s="167"/>
      <c r="K3" s="167"/>
      <c r="L3" s="167"/>
    </row>
    <row r="4" spans="2:34" ht="11.25" customHeight="1" x14ac:dyDescent="0.25">
      <c r="B4" s="137" t="s">
        <v>197</v>
      </c>
      <c r="C4" s="138">
        <v>2017</v>
      </c>
      <c r="D4" s="138">
        <v>2018</v>
      </c>
      <c r="E4" s="139" t="s">
        <v>198</v>
      </c>
      <c r="F4" s="139" t="s">
        <v>199</v>
      </c>
      <c r="G4" s="139" t="s">
        <v>77</v>
      </c>
      <c r="H4" s="138" t="s">
        <v>78</v>
      </c>
      <c r="I4" s="139" t="s">
        <v>79</v>
      </c>
      <c r="J4" s="139" t="s">
        <v>80</v>
      </c>
      <c r="K4" s="139" t="s">
        <v>81</v>
      </c>
      <c r="L4" s="138" t="s">
        <v>82</v>
      </c>
      <c r="M4" s="139" t="s">
        <v>84</v>
      </c>
      <c r="N4" s="139" t="s">
        <v>85</v>
      </c>
      <c r="O4" s="139" t="s">
        <v>86</v>
      </c>
      <c r="P4" s="138" t="s">
        <v>87</v>
      </c>
      <c r="Q4" s="139" t="s">
        <v>88</v>
      </c>
      <c r="R4" s="139" t="s">
        <v>89</v>
      </c>
      <c r="S4" s="139" t="s">
        <v>90</v>
      </c>
      <c r="T4" s="138" t="s">
        <v>91</v>
      </c>
      <c r="U4" s="139" t="s">
        <v>92</v>
      </c>
      <c r="V4" s="139" t="s">
        <v>93</v>
      </c>
      <c r="W4" s="139" t="s">
        <v>94</v>
      </c>
      <c r="X4" s="138" t="s">
        <v>95</v>
      </c>
      <c r="Y4" s="140" t="s">
        <v>96</v>
      </c>
      <c r="Z4" s="139" t="s">
        <v>97</v>
      </c>
      <c r="AA4" s="139" t="s">
        <v>98</v>
      </c>
      <c r="AB4" s="138" t="s">
        <v>100</v>
      </c>
      <c r="AC4" s="140" t="s">
        <v>103</v>
      </c>
      <c r="AD4" s="139" t="s">
        <v>105</v>
      </c>
      <c r="AE4" s="139" t="s">
        <v>107</v>
      </c>
      <c r="AF4" s="138" t="s">
        <v>108</v>
      </c>
      <c r="AG4" s="140" t="s">
        <v>109</v>
      </c>
      <c r="AH4" s="138" t="s">
        <v>224</v>
      </c>
    </row>
    <row r="5" spans="2:34" ht="11.25" customHeight="1" x14ac:dyDescent="0.25">
      <c r="B5" s="141" t="s">
        <v>200</v>
      </c>
      <c r="C5" s="142">
        <v>27</v>
      </c>
      <c r="D5" s="142">
        <v>33</v>
      </c>
      <c r="E5" s="143">
        <v>33</v>
      </c>
      <c r="F5" s="143">
        <v>33</v>
      </c>
      <c r="G5" s="143">
        <v>35</v>
      </c>
      <c r="H5" s="142">
        <v>39</v>
      </c>
      <c r="I5" s="143">
        <v>40</v>
      </c>
      <c r="J5" s="143">
        <v>41</v>
      </c>
      <c r="K5" s="143">
        <v>44</v>
      </c>
      <c r="L5" s="142">
        <v>49</v>
      </c>
      <c r="M5" s="143">
        <v>55</v>
      </c>
      <c r="N5" s="143">
        <v>56</v>
      </c>
      <c r="O5" s="143">
        <v>57</v>
      </c>
      <c r="P5" s="142">
        <v>61</v>
      </c>
      <c r="Q5" s="143">
        <v>68</v>
      </c>
      <c r="R5" s="143">
        <v>69</v>
      </c>
      <c r="S5" s="143">
        <v>70</v>
      </c>
      <c r="T5" s="142">
        <v>70</v>
      </c>
      <c r="U5" s="143">
        <v>70</v>
      </c>
      <c r="V5" s="143">
        <v>71</v>
      </c>
      <c r="W5" s="143">
        <v>72</v>
      </c>
      <c r="X5" s="142">
        <v>73</v>
      </c>
      <c r="Y5" s="144">
        <v>73</v>
      </c>
      <c r="Z5" s="143">
        <v>76</v>
      </c>
      <c r="AA5" s="143">
        <v>76</v>
      </c>
      <c r="AB5" s="142">
        <v>78</v>
      </c>
      <c r="AC5" s="144">
        <v>80</v>
      </c>
      <c r="AD5" s="143">
        <v>80</v>
      </c>
      <c r="AE5" s="143">
        <v>81</v>
      </c>
      <c r="AF5" s="142">
        <v>85</v>
      </c>
      <c r="AG5" s="144">
        <v>86</v>
      </c>
      <c r="AH5" s="142">
        <v>90</v>
      </c>
    </row>
    <row r="6" spans="2:34" ht="11.25" customHeight="1" x14ac:dyDescent="0.25">
      <c r="B6" s="145" t="s">
        <v>201</v>
      </c>
      <c r="C6" s="146">
        <v>23</v>
      </c>
      <c r="D6" s="146">
        <v>23</v>
      </c>
      <c r="E6" s="35">
        <v>23</v>
      </c>
      <c r="F6" s="35">
        <v>23</v>
      </c>
      <c r="G6" s="35">
        <v>23</v>
      </c>
      <c r="H6" s="146">
        <v>25</v>
      </c>
      <c r="I6" s="35">
        <v>25</v>
      </c>
      <c r="J6" s="35">
        <v>25</v>
      </c>
      <c r="K6" s="35">
        <v>26</v>
      </c>
      <c r="L6" s="146">
        <v>29</v>
      </c>
      <c r="M6" s="35">
        <v>30</v>
      </c>
      <c r="N6" s="35">
        <v>31</v>
      </c>
      <c r="O6" s="35">
        <v>32</v>
      </c>
      <c r="P6" s="146">
        <v>34</v>
      </c>
      <c r="Q6" s="35">
        <v>34</v>
      </c>
      <c r="R6" s="35">
        <v>35</v>
      </c>
      <c r="S6" s="35">
        <v>36</v>
      </c>
      <c r="T6" s="146">
        <v>36</v>
      </c>
      <c r="U6" s="35">
        <v>36</v>
      </c>
      <c r="V6" s="35">
        <v>37</v>
      </c>
      <c r="W6" s="35">
        <v>38</v>
      </c>
      <c r="X6" s="146">
        <v>39</v>
      </c>
      <c r="Y6" s="147">
        <v>39</v>
      </c>
      <c r="Z6" s="35">
        <v>42</v>
      </c>
      <c r="AA6" s="35">
        <v>42</v>
      </c>
      <c r="AB6" s="146">
        <v>44</v>
      </c>
      <c r="AC6" s="147">
        <v>45</v>
      </c>
      <c r="AD6" s="35">
        <v>45</v>
      </c>
      <c r="AE6" s="35">
        <v>45</v>
      </c>
      <c r="AF6" s="146">
        <v>49</v>
      </c>
      <c r="AG6" s="147">
        <f>AG5-AG7</f>
        <v>50</v>
      </c>
      <c r="AH6" s="146">
        <f>AH5-AH7</f>
        <v>54</v>
      </c>
    </row>
    <row r="7" spans="2:34" ht="11.25" customHeight="1" x14ac:dyDescent="0.25">
      <c r="B7" s="145" t="s">
        <v>202</v>
      </c>
      <c r="C7" s="146">
        <v>4</v>
      </c>
      <c r="D7" s="146">
        <v>10</v>
      </c>
      <c r="E7" s="35">
        <v>10</v>
      </c>
      <c r="F7" s="35">
        <v>10</v>
      </c>
      <c r="G7" s="35">
        <v>12</v>
      </c>
      <c r="H7" s="146">
        <v>14</v>
      </c>
      <c r="I7" s="35">
        <v>15</v>
      </c>
      <c r="J7" s="35">
        <v>16</v>
      </c>
      <c r="K7" s="35">
        <v>18</v>
      </c>
      <c r="L7" s="146">
        <v>20</v>
      </c>
      <c r="M7" s="35">
        <v>25</v>
      </c>
      <c r="N7" s="35">
        <v>25</v>
      </c>
      <c r="O7" s="35">
        <v>25</v>
      </c>
      <c r="P7" s="146">
        <v>27</v>
      </c>
      <c r="Q7" s="35">
        <v>34</v>
      </c>
      <c r="R7" s="35">
        <v>34</v>
      </c>
      <c r="S7" s="35">
        <v>34</v>
      </c>
      <c r="T7" s="146">
        <v>34</v>
      </c>
      <c r="U7" s="35">
        <v>34</v>
      </c>
      <c r="V7" s="35">
        <v>34</v>
      </c>
      <c r="W7" s="35">
        <v>34</v>
      </c>
      <c r="X7" s="146">
        <v>34</v>
      </c>
      <c r="Y7" s="147">
        <v>34</v>
      </c>
      <c r="Z7" s="35">
        <v>34</v>
      </c>
      <c r="AA7" s="35">
        <v>34</v>
      </c>
      <c r="AB7" s="146">
        <v>34</v>
      </c>
      <c r="AC7" s="147">
        <v>35</v>
      </c>
      <c r="AD7" s="35">
        <v>35</v>
      </c>
      <c r="AE7" s="35">
        <v>36</v>
      </c>
      <c r="AF7" s="146">
        <v>36</v>
      </c>
      <c r="AG7" s="147">
        <v>36</v>
      </c>
      <c r="AH7" s="146">
        <v>36</v>
      </c>
    </row>
    <row r="8" spans="2:34" ht="11.25" customHeight="1" x14ac:dyDescent="0.25">
      <c r="B8" s="141" t="s">
        <v>203</v>
      </c>
      <c r="C8" s="142">
        <v>14</v>
      </c>
      <c r="D8" s="142">
        <v>17</v>
      </c>
      <c r="E8" s="143">
        <v>20</v>
      </c>
      <c r="F8" s="143">
        <v>20</v>
      </c>
      <c r="G8" s="143">
        <v>20</v>
      </c>
      <c r="H8" s="142">
        <v>23</v>
      </c>
      <c r="I8" s="143">
        <v>26</v>
      </c>
      <c r="J8" s="143">
        <v>29</v>
      </c>
      <c r="K8" s="143">
        <v>30</v>
      </c>
      <c r="L8" s="142">
        <v>33</v>
      </c>
      <c r="M8" s="143">
        <v>35</v>
      </c>
      <c r="N8" s="143">
        <v>38</v>
      </c>
      <c r="O8" s="143">
        <v>40</v>
      </c>
      <c r="P8" s="142">
        <v>42</v>
      </c>
      <c r="Q8" s="143">
        <v>48</v>
      </c>
      <c r="R8" s="143">
        <v>50</v>
      </c>
      <c r="S8" s="143">
        <v>53</v>
      </c>
      <c r="T8" s="142">
        <v>58</v>
      </c>
      <c r="U8" s="143">
        <v>62</v>
      </c>
      <c r="V8" s="143">
        <v>64</v>
      </c>
      <c r="W8" s="143">
        <v>69</v>
      </c>
      <c r="X8" s="142">
        <v>80</v>
      </c>
      <c r="Y8" s="144">
        <v>82</v>
      </c>
      <c r="Z8" s="143">
        <v>84</v>
      </c>
      <c r="AA8" s="143">
        <v>88</v>
      </c>
      <c r="AB8" s="142">
        <v>90</v>
      </c>
      <c r="AC8" s="144">
        <v>92</v>
      </c>
      <c r="AD8" s="143">
        <v>96</v>
      </c>
      <c r="AE8" s="143">
        <v>98</v>
      </c>
      <c r="AF8" s="142">
        <v>102</v>
      </c>
      <c r="AG8" s="144">
        <v>105</v>
      </c>
      <c r="AH8" s="142">
        <f>144-51-5-11</f>
        <v>77</v>
      </c>
    </row>
    <row r="9" spans="2:34" ht="11.25" customHeight="1" x14ac:dyDescent="0.25">
      <c r="B9" s="141" t="s">
        <v>204</v>
      </c>
      <c r="C9" s="142" t="s">
        <v>38</v>
      </c>
      <c r="D9" s="142" t="s">
        <v>38</v>
      </c>
      <c r="E9" s="143" t="s">
        <v>38</v>
      </c>
      <c r="F9" s="143" t="s">
        <v>38</v>
      </c>
      <c r="G9" s="143" t="s">
        <v>38</v>
      </c>
      <c r="H9" s="142" t="s">
        <v>38</v>
      </c>
      <c r="I9" s="143" t="s">
        <v>38</v>
      </c>
      <c r="J9" s="143" t="s">
        <v>38</v>
      </c>
      <c r="K9" s="143" t="s">
        <v>38</v>
      </c>
      <c r="L9" s="142" t="s">
        <v>38</v>
      </c>
      <c r="M9" s="143" t="s">
        <v>38</v>
      </c>
      <c r="N9" s="143" t="s">
        <v>38</v>
      </c>
      <c r="O9" s="143" t="s">
        <v>38</v>
      </c>
      <c r="P9" s="142" t="s">
        <v>38</v>
      </c>
      <c r="Q9" s="143" t="s">
        <v>38</v>
      </c>
      <c r="R9" s="143" t="s">
        <v>38</v>
      </c>
      <c r="S9" s="143" t="s">
        <v>38</v>
      </c>
      <c r="T9" s="142" t="s">
        <v>38</v>
      </c>
      <c r="U9" s="143" t="s">
        <v>38</v>
      </c>
      <c r="V9" s="143" t="s">
        <v>38</v>
      </c>
      <c r="W9" s="143" t="s">
        <v>38</v>
      </c>
      <c r="X9" s="142" t="s">
        <v>38</v>
      </c>
      <c r="Y9" s="144" t="s">
        <v>38</v>
      </c>
      <c r="Z9" s="143" t="s">
        <v>38</v>
      </c>
      <c r="AA9" s="143" t="s">
        <v>38</v>
      </c>
      <c r="AB9" s="142" t="s">
        <v>38</v>
      </c>
      <c r="AC9" s="144" t="s">
        <v>38</v>
      </c>
      <c r="AD9" s="143" t="s">
        <v>38</v>
      </c>
      <c r="AE9" s="143">
        <v>36</v>
      </c>
      <c r="AF9" s="142">
        <v>37</v>
      </c>
      <c r="AG9" s="144">
        <v>37</v>
      </c>
      <c r="AH9" s="142">
        <f>51+5+11</f>
        <v>67</v>
      </c>
    </row>
    <row r="10" spans="2:34" ht="11.25" customHeight="1" x14ac:dyDescent="0.25">
      <c r="B10" s="141" t="s">
        <v>205</v>
      </c>
      <c r="C10" s="142">
        <v>34</v>
      </c>
      <c r="D10" s="142">
        <v>46</v>
      </c>
      <c r="E10" s="143">
        <v>49</v>
      </c>
      <c r="F10" s="143">
        <v>51</v>
      </c>
      <c r="G10" s="143">
        <v>54</v>
      </c>
      <c r="H10" s="142">
        <v>58</v>
      </c>
      <c r="I10" s="143">
        <v>61</v>
      </c>
      <c r="J10" s="143">
        <v>67</v>
      </c>
      <c r="K10" s="143">
        <v>71</v>
      </c>
      <c r="L10" s="142">
        <v>77</v>
      </c>
      <c r="M10" s="143">
        <v>80</v>
      </c>
      <c r="N10" s="143">
        <v>88</v>
      </c>
      <c r="O10" s="143">
        <v>92</v>
      </c>
      <c r="P10" s="142">
        <v>99</v>
      </c>
      <c r="Q10" s="143">
        <v>102</v>
      </c>
      <c r="R10" s="143">
        <v>103</v>
      </c>
      <c r="S10" s="143">
        <v>103</v>
      </c>
      <c r="T10" s="142">
        <v>104</v>
      </c>
      <c r="U10" s="143">
        <v>106</v>
      </c>
      <c r="V10" s="143">
        <v>104</v>
      </c>
      <c r="W10" s="143">
        <v>105</v>
      </c>
      <c r="X10" s="142">
        <v>105</v>
      </c>
      <c r="Y10" s="144">
        <v>104</v>
      </c>
      <c r="Z10" s="143">
        <v>104</v>
      </c>
      <c r="AA10" s="143">
        <v>104</v>
      </c>
      <c r="AB10" s="142">
        <v>104</v>
      </c>
      <c r="AC10" s="144">
        <v>104</v>
      </c>
      <c r="AD10" s="143">
        <v>95</v>
      </c>
      <c r="AE10" s="143">
        <v>91</v>
      </c>
      <c r="AF10" s="142">
        <v>78</v>
      </c>
      <c r="AG10" s="144">
        <v>78</v>
      </c>
      <c r="AH10" s="142">
        <v>78</v>
      </c>
    </row>
    <row r="11" spans="2:34" ht="11.25" customHeight="1" x14ac:dyDescent="0.25">
      <c r="B11" s="141" t="s">
        <v>206</v>
      </c>
      <c r="C11" s="142" t="s">
        <v>38</v>
      </c>
      <c r="D11" s="142" t="s">
        <v>38</v>
      </c>
      <c r="E11" s="143" t="s">
        <v>38</v>
      </c>
      <c r="F11" s="143" t="s">
        <v>38</v>
      </c>
      <c r="G11" s="143" t="s">
        <v>38</v>
      </c>
      <c r="H11" s="142" t="s">
        <v>38</v>
      </c>
      <c r="I11" s="143" t="s">
        <v>38</v>
      </c>
      <c r="J11" s="143" t="s">
        <v>38</v>
      </c>
      <c r="K11" s="143" t="s">
        <v>38</v>
      </c>
      <c r="L11" s="142" t="s">
        <v>38</v>
      </c>
      <c r="M11" s="143" t="s">
        <v>38</v>
      </c>
      <c r="N11" s="143" t="s">
        <v>38</v>
      </c>
      <c r="O11" s="143" t="s">
        <v>38</v>
      </c>
      <c r="P11" s="142" t="s">
        <v>38</v>
      </c>
      <c r="Q11" s="143" t="s">
        <v>38</v>
      </c>
      <c r="R11" s="143" t="s">
        <v>38</v>
      </c>
      <c r="S11" s="143" t="s">
        <v>38</v>
      </c>
      <c r="T11" s="142" t="s">
        <v>38</v>
      </c>
      <c r="U11" s="143" t="s">
        <v>38</v>
      </c>
      <c r="V11" s="143" t="s">
        <v>38</v>
      </c>
      <c r="W11" s="143" t="s">
        <v>38</v>
      </c>
      <c r="X11" s="142" t="s">
        <v>38</v>
      </c>
      <c r="Y11" s="144" t="s">
        <v>38</v>
      </c>
      <c r="Z11" s="143" t="s">
        <v>38</v>
      </c>
      <c r="AA11" s="143" t="s">
        <v>38</v>
      </c>
      <c r="AB11" s="142" t="s">
        <v>38</v>
      </c>
      <c r="AC11" s="144" t="s">
        <v>38</v>
      </c>
      <c r="AD11" s="143" t="s">
        <v>38</v>
      </c>
      <c r="AE11" s="143" t="s">
        <v>38</v>
      </c>
      <c r="AF11" s="142" t="s">
        <v>38</v>
      </c>
      <c r="AG11" s="144" t="s">
        <v>38</v>
      </c>
      <c r="AH11" s="142">
        <v>1</v>
      </c>
    </row>
    <row r="12" spans="2:34" ht="11.25" customHeight="1" x14ac:dyDescent="0.25">
      <c r="B12" s="148" t="s">
        <v>118</v>
      </c>
      <c r="C12" s="149">
        <f t="shared" ref="C12:O12" si="0">SUM(C5,C8:C10)</f>
        <v>75</v>
      </c>
      <c r="D12" s="149">
        <f t="shared" si="0"/>
        <v>96</v>
      </c>
      <c r="E12" s="150">
        <f t="shared" si="0"/>
        <v>102</v>
      </c>
      <c r="F12" s="150">
        <f t="shared" si="0"/>
        <v>104</v>
      </c>
      <c r="G12" s="150">
        <f t="shared" si="0"/>
        <v>109</v>
      </c>
      <c r="H12" s="149">
        <f t="shared" si="0"/>
        <v>120</v>
      </c>
      <c r="I12" s="150">
        <f t="shared" si="0"/>
        <v>127</v>
      </c>
      <c r="J12" s="150">
        <f t="shared" si="0"/>
        <v>137</v>
      </c>
      <c r="K12" s="150">
        <f t="shared" si="0"/>
        <v>145</v>
      </c>
      <c r="L12" s="149">
        <f t="shared" si="0"/>
        <v>159</v>
      </c>
      <c r="M12" s="150">
        <f t="shared" si="0"/>
        <v>170</v>
      </c>
      <c r="N12" s="150">
        <f t="shared" si="0"/>
        <v>182</v>
      </c>
      <c r="O12" s="150">
        <f t="shared" si="0"/>
        <v>189</v>
      </c>
      <c r="P12" s="149">
        <v>202</v>
      </c>
      <c r="Q12" s="150">
        <v>218</v>
      </c>
      <c r="R12" s="150">
        <v>222</v>
      </c>
      <c r="S12" s="150">
        <v>226</v>
      </c>
      <c r="T12" s="149">
        <v>232</v>
      </c>
      <c r="U12" s="150">
        <v>238</v>
      </c>
      <c r="V12" s="150">
        <f t="shared" ref="V12:AC12" si="1">SUM(V8:V10,V5)</f>
        <v>239</v>
      </c>
      <c r="W12" s="150">
        <f t="shared" si="1"/>
        <v>246</v>
      </c>
      <c r="X12" s="149">
        <f t="shared" si="1"/>
        <v>258</v>
      </c>
      <c r="Y12" s="151">
        <f t="shared" si="1"/>
        <v>259</v>
      </c>
      <c r="Z12" s="150">
        <f t="shared" si="1"/>
        <v>264</v>
      </c>
      <c r="AA12" s="150">
        <f t="shared" si="1"/>
        <v>268</v>
      </c>
      <c r="AB12" s="149">
        <f t="shared" si="1"/>
        <v>272</v>
      </c>
      <c r="AC12" s="151">
        <f t="shared" si="1"/>
        <v>276</v>
      </c>
      <c r="AD12" s="150">
        <v>271</v>
      </c>
      <c r="AE12" s="150">
        <f>SUM(AE8:AE10,AE5)</f>
        <v>306</v>
      </c>
      <c r="AF12" s="149">
        <f>SUM(AF8:AF10,AF5)</f>
        <v>302</v>
      </c>
      <c r="AG12" s="151">
        <f>SUM(AG8:AG10,AG5)</f>
        <v>306</v>
      </c>
      <c r="AH12" s="149">
        <f>SUM(AH8:AH11,AH5)</f>
        <v>313</v>
      </c>
    </row>
    <row r="16" spans="2:34" ht="11.25" customHeight="1" x14ac:dyDescent="0.25">
      <c r="B16" s="137" t="s">
        <v>207</v>
      </c>
      <c r="C16" s="138">
        <v>2017</v>
      </c>
      <c r="D16" s="138">
        <v>2018</v>
      </c>
      <c r="E16" s="139" t="s">
        <v>198</v>
      </c>
      <c r="F16" s="139" t="s">
        <v>199</v>
      </c>
      <c r="G16" s="139" t="s">
        <v>77</v>
      </c>
      <c r="H16" s="138" t="s">
        <v>78</v>
      </c>
      <c r="I16" s="139" t="s">
        <v>79</v>
      </c>
      <c r="J16" s="139" t="s">
        <v>80</v>
      </c>
      <c r="K16" s="139" t="s">
        <v>81</v>
      </c>
      <c r="L16" s="138" t="s">
        <v>82</v>
      </c>
      <c r="M16" s="139" t="s">
        <v>84</v>
      </c>
      <c r="N16" s="139" t="s">
        <v>85</v>
      </c>
      <c r="O16" s="139" t="s">
        <v>86</v>
      </c>
      <c r="P16" s="138" t="s">
        <v>87</v>
      </c>
      <c r="Q16" s="139" t="s">
        <v>88</v>
      </c>
      <c r="R16" s="139" t="s">
        <v>89</v>
      </c>
      <c r="S16" s="139" t="s">
        <v>90</v>
      </c>
      <c r="T16" s="138" t="s">
        <v>91</v>
      </c>
      <c r="U16" s="139" t="str">
        <f t="shared" ref="U16:AC16" si="2">U4</f>
        <v>1T 23</v>
      </c>
      <c r="V16" s="139" t="str">
        <f t="shared" si="2"/>
        <v>2T 23</v>
      </c>
      <c r="W16" s="139" t="str">
        <f t="shared" si="2"/>
        <v>3T 23</v>
      </c>
      <c r="X16" s="138" t="str">
        <f t="shared" si="2"/>
        <v>4T 23</v>
      </c>
      <c r="Y16" s="152" t="str">
        <f t="shared" si="2"/>
        <v>1T 24</v>
      </c>
      <c r="Z16" s="153" t="str">
        <f t="shared" si="2"/>
        <v>2T 24</v>
      </c>
      <c r="AA16" s="139" t="str">
        <f t="shared" si="2"/>
        <v>3T 24</v>
      </c>
      <c r="AB16" s="138" t="str">
        <f t="shared" si="2"/>
        <v>4T 24</v>
      </c>
      <c r="AC16" s="153" t="str">
        <f t="shared" si="2"/>
        <v>1T 25</v>
      </c>
      <c r="AD16" s="139" t="s">
        <v>105</v>
      </c>
      <c r="AE16" s="139" t="s">
        <v>107</v>
      </c>
      <c r="AF16" s="138" t="s">
        <v>108</v>
      </c>
      <c r="AG16" s="140" t="s">
        <v>109</v>
      </c>
      <c r="AH16" s="138" t="s">
        <v>224</v>
      </c>
    </row>
    <row r="17" spans="2:34" ht="11.25" customHeight="1" x14ac:dyDescent="0.25">
      <c r="B17" s="141" t="s">
        <v>208</v>
      </c>
      <c r="C17" s="142">
        <v>55</v>
      </c>
      <c r="D17" s="142">
        <v>65</v>
      </c>
      <c r="E17" s="143">
        <v>69</v>
      </c>
      <c r="F17" s="143">
        <v>69</v>
      </c>
      <c r="G17" s="143">
        <v>72</v>
      </c>
      <c r="H17" s="142">
        <v>81</v>
      </c>
      <c r="I17" s="143">
        <v>83</v>
      </c>
      <c r="J17" s="143">
        <v>87</v>
      </c>
      <c r="K17" s="143">
        <v>94</v>
      </c>
      <c r="L17" s="142">
        <v>99</v>
      </c>
      <c r="M17" s="143">
        <v>104</v>
      </c>
      <c r="N17" s="143">
        <v>110</v>
      </c>
      <c r="O17" s="143">
        <v>110</v>
      </c>
      <c r="P17" s="142">
        <v>116</v>
      </c>
      <c r="Q17" s="143">
        <v>125</v>
      </c>
      <c r="R17" s="143">
        <v>126</v>
      </c>
      <c r="S17" s="143">
        <v>127</v>
      </c>
      <c r="T17" s="142">
        <v>130</v>
      </c>
      <c r="U17" s="143">
        <v>130</v>
      </c>
      <c r="V17" s="143">
        <v>131</v>
      </c>
      <c r="W17" s="143">
        <v>132</v>
      </c>
      <c r="X17" s="142">
        <v>133</v>
      </c>
      <c r="Y17" s="154">
        <v>132</v>
      </c>
      <c r="Z17" s="143">
        <v>136</v>
      </c>
      <c r="AA17" s="143">
        <v>137</v>
      </c>
      <c r="AB17" s="142">
        <v>138</v>
      </c>
      <c r="AC17" s="154">
        <v>140</v>
      </c>
      <c r="AD17" s="143">
        <v>138</v>
      </c>
      <c r="AE17" s="143">
        <v>137</v>
      </c>
      <c r="AF17" s="142">
        <v>140</v>
      </c>
      <c r="AG17" s="154">
        <v>142</v>
      </c>
      <c r="AH17" s="142">
        <v>146</v>
      </c>
    </row>
    <row r="18" spans="2:34" ht="11.25" customHeight="1" x14ac:dyDescent="0.25">
      <c r="B18" s="141" t="s">
        <v>209</v>
      </c>
      <c r="C18" s="142">
        <v>20</v>
      </c>
      <c r="D18" s="142">
        <v>30</v>
      </c>
      <c r="E18" s="143">
        <v>33</v>
      </c>
      <c r="F18" s="143">
        <v>35</v>
      </c>
      <c r="G18" s="143">
        <v>37</v>
      </c>
      <c r="H18" s="142">
        <v>39</v>
      </c>
      <c r="I18" s="143">
        <v>43</v>
      </c>
      <c r="J18" s="143">
        <v>48</v>
      </c>
      <c r="K18" s="143">
        <v>48</v>
      </c>
      <c r="L18" s="142">
        <v>55</v>
      </c>
      <c r="M18" s="143">
        <v>59</v>
      </c>
      <c r="N18" s="143">
        <v>63</v>
      </c>
      <c r="O18" s="143">
        <v>65</v>
      </c>
      <c r="P18" s="142">
        <v>71</v>
      </c>
      <c r="Q18" s="143">
        <v>74</v>
      </c>
      <c r="R18" s="143">
        <v>75</v>
      </c>
      <c r="S18" s="143">
        <v>74</v>
      </c>
      <c r="T18" s="142">
        <v>73</v>
      </c>
      <c r="U18" s="143">
        <v>75</v>
      </c>
      <c r="V18" s="143">
        <v>74</v>
      </c>
      <c r="W18" s="143">
        <v>74</v>
      </c>
      <c r="X18" s="142">
        <v>74</v>
      </c>
      <c r="Y18" s="154">
        <v>73</v>
      </c>
      <c r="Z18" s="143">
        <v>73</v>
      </c>
      <c r="AA18" s="143">
        <v>73</v>
      </c>
      <c r="AB18" s="142">
        <v>73</v>
      </c>
      <c r="AC18" s="154">
        <v>73</v>
      </c>
      <c r="AD18" s="143">
        <v>70</v>
      </c>
      <c r="AE18" s="143">
        <v>70</v>
      </c>
      <c r="AF18" s="142">
        <v>58</v>
      </c>
      <c r="AG18" s="154">
        <v>58</v>
      </c>
      <c r="AH18" s="142">
        <v>59</v>
      </c>
    </row>
    <row r="19" spans="2:34" ht="11.25" customHeight="1" x14ac:dyDescent="0.25">
      <c r="B19" s="141" t="s">
        <v>210</v>
      </c>
      <c r="C19" s="142" t="s">
        <v>38</v>
      </c>
      <c r="D19" s="142" t="s">
        <v>38</v>
      </c>
      <c r="E19" s="143" t="s">
        <v>38</v>
      </c>
      <c r="F19" s="143" t="s">
        <v>38</v>
      </c>
      <c r="G19" s="143" t="s">
        <v>38</v>
      </c>
      <c r="H19" s="142" t="s">
        <v>38</v>
      </c>
      <c r="I19" s="143">
        <v>1</v>
      </c>
      <c r="J19" s="143">
        <v>2</v>
      </c>
      <c r="K19" s="143">
        <v>3</v>
      </c>
      <c r="L19" s="142">
        <v>5</v>
      </c>
      <c r="M19" s="143">
        <v>7</v>
      </c>
      <c r="N19" s="143">
        <v>8</v>
      </c>
      <c r="O19" s="143">
        <v>12</v>
      </c>
      <c r="P19" s="142">
        <v>13</v>
      </c>
      <c r="Q19" s="143">
        <v>13</v>
      </c>
      <c r="R19" s="143">
        <v>13</v>
      </c>
      <c r="S19" s="143">
        <v>13</v>
      </c>
      <c r="T19" s="142">
        <v>13</v>
      </c>
      <c r="U19" s="143">
        <v>13</v>
      </c>
      <c r="V19" s="143">
        <v>12</v>
      </c>
      <c r="W19" s="143">
        <v>12</v>
      </c>
      <c r="X19" s="142">
        <v>12</v>
      </c>
      <c r="Y19" s="154">
        <v>12</v>
      </c>
      <c r="Z19" s="143">
        <v>12</v>
      </c>
      <c r="AA19" s="143">
        <v>12</v>
      </c>
      <c r="AB19" s="142">
        <v>12</v>
      </c>
      <c r="AC19" s="154">
        <v>12</v>
      </c>
      <c r="AD19" s="143">
        <v>11</v>
      </c>
      <c r="AE19" s="143">
        <v>10</v>
      </c>
      <c r="AF19" s="142">
        <v>11</v>
      </c>
      <c r="AG19" s="154">
        <v>12</v>
      </c>
      <c r="AH19" s="142">
        <v>12</v>
      </c>
    </row>
    <row r="20" spans="2:34" ht="11.25" customHeight="1" x14ac:dyDescent="0.25">
      <c r="B20" s="141" t="s">
        <v>211</v>
      </c>
      <c r="C20" s="142" t="s">
        <v>38</v>
      </c>
      <c r="D20" s="142" t="s">
        <v>38</v>
      </c>
      <c r="E20" s="143" t="s">
        <v>38</v>
      </c>
      <c r="F20" s="143" t="s">
        <v>38</v>
      </c>
      <c r="G20" s="143" t="s">
        <v>38</v>
      </c>
      <c r="H20" s="142" t="s">
        <v>38</v>
      </c>
      <c r="I20" s="143" t="s">
        <v>38</v>
      </c>
      <c r="J20" s="143" t="s">
        <v>38</v>
      </c>
      <c r="K20" s="143" t="s">
        <v>38</v>
      </c>
      <c r="L20" s="142" t="s">
        <v>38</v>
      </c>
      <c r="M20" s="143" t="s">
        <v>38</v>
      </c>
      <c r="N20" s="143">
        <v>1</v>
      </c>
      <c r="O20" s="143">
        <v>2</v>
      </c>
      <c r="P20" s="142">
        <v>2</v>
      </c>
      <c r="Q20" s="143">
        <v>3</v>
      </c>
      <c r="R20" s="143">
        <v>4</v>
      </c>
      <c r="S20" s="143">
        <v>5</v>
      </c>
      <c r="T20" s="142">
        <v>5</v>
      </c>
      <c r="U20" s="143">
        <v>6</v>
      </c>
      <c r="V20" s="143">
        <v>8</v>
      </c>
      <c r="W20" s="143">
        <v>11</v>
      </c>
      <c r="X20" s="142">
        <v>11</v>
      </c>
      <c r="Y20" s="154">
        <v>11</v>
      </c>
      <c r="Z20" s="143">
        <v>12</v>
      </c>
      <c r="AA20" s="143">
        <v>13</v>
      </c>
      <c r="AB20" s="142">
        <v>14</v>
      </c>
      <c r="AC20" s="154">
        <v>14</v>
      </c>
      <c r="AD20" s="143">
        <v>14</v>
      </c>
      <c r="AE20" s="143">
        <v>14</v>
      </c>
      <c r="AF20" s="142">
        <v>15</v>
      </c>
      <c r="AG20" s="154">
        <v>15</v>
      </c>
      <c r="AH20" s="142">
        <v>15</v>
      </c>
    </row>
    <row r="21" spans="2:34" ht="11.25" customHeight="1" x14ac:dyDescent="0.25">
      <c r="B21" s="141" t="s">
        <v>212</v>
      </c>
      <c r="C21" s="142" t="s">
        <v>38</v>
      </c>
      <c r="D21" s="142" t="s">
        <v>38</v>
      </c>
      <c r="E21" s="143" t="s">
        <v>38</v>
      </c>
      <c r="F21" s="143" t="s">
        <v>38</v>
      </c>
      <c r="G21" s="143" t="s">
        <v>38</v>
      </c>
      <c r="H21" s="142" t="s">
        <v>38</v>
      </c>
      <c r="I21" s="143" t="s">
        <v>38</v>
      </c>
      <c r="J21" s="143" t="s">
        <v>38</v>
      </c>
      <c r="K21" s="143" t="s">
        <v>38</v>
      </c>
      <c r="L21" s="142" t="s">
        <v>38</v>
      </c>
      <c r="M21" s="143" t="s">
        <v>38</v>
      </c>
      <c r="N21" s="143" t="s">
        <v>38</v>
      </c>
      <c r="O21" s="143" t="s">
        <v>38</v>
      </c>
      <c r="P21" s="142" t="s">
        <v>38</v>
      </c>
      <c r="Q21" s="143">
        <v>1</v>
      </c>
      <c r="R21" s="143">
        <v>1</v>
      </c>
      <c r="S21" s="143">
        <v>1</v>
      </c>
      <c r="T21" s="142">
        <v>1</v>
      </c>
      <c r="U21" s="143">
        <v>1</v>
      </c>
      <c r="V21" s="143">
        <v>1</v>
      </c>
      <c r="W21" s="143">
        <v>1</v>
      </c>
      <c r="X21" s="142">
        <v>7</v>
      </c>
      <c r="Y21" s="154">
        <v>10</v>
      </c>
      <c r="Z21" s="143">
        <v>9</v>
      </c>
      <c r="AA21" s="143">
        <v>10</v>
      </c>
      <c r="AB21" s="142">
        <v>12</v>
      </c>
      <c r="AC21" s="154">
        <v>13</v>
      </c>
      <c r="AD21" s="143">
        <v>13</v>
      </c>
      <c r="AE21" s="143">
        <v>47</v>
      </c>
      <c r="AF21" s="142">
        <v>49</v>
      </c>
      <c r="AG21" s="154">
        <v>49</v>
      </c>
      <c r="AH21" s="142">
        <v>51</v>
      </c>
    </row>
    <row r="22" spans="2:34" ht="11.25" customHeight="1" x14ac:dyDescent="0.25">
      <c r="B22" s="141" t="s">
        <v>213</v>
      </c>
      <c r="C22" s="142" t="s">
        <v>38</v>
      </c>
      <c r="D22" s="142" t="s">
        <v>38</v>
      </c>
      <c r="E22" s="143" t="s">
        <v>38</v>
      </c>
      <c r="F22" s="143" t="s">
        <v>38</v>
      </c>
      <c r="G22" s="143" t="s">
        <v>38</v>
      </c>
      <c r="H22" s="142" t="s">
        <v>38</v>
      </c>
      <c r="I22" s="143" t="s">
        <v>38</v>
      </c>
      <c r="J22" s="143" t="s">
        <v>38</v>
      </c>
      <c r="K22" s="143" t="s">
        <v>38</v>
      </c>
      <c r="L22" s="142" t="s">
        <v>38</v>
      </c>
      <c r="M22" s="143" t="s">
        <v>38</v>
      </c>
      <c r="N22" s="143" t="s">
        <v>38</v>
      </c>
      <c r="O22" s="143" t="s">
        <v>38</v>
      </c>
      <c r="P22" s="142" t="s">
        <v>38</v>
      </c>
      <c r="Q22" s="143">
        <v>2</v>
      </c>
      <c r="R22" s="143">
        <v>2</v>
      </c>
      <c r="S22" s="143">
        <v>2</v>
      </c>
      <c r="T22" s="142">
        <v>4</v>
      </c>
      <c r="U22" s="143">
        <v>6</v>
      </c>
      <c r="V22" s="143">
        <v>6</v>
      </c>
      <c r="W22" s="143">
        <v>6</v>
      </c>
      <c r="X22" s="142">
        <v>7</v>
      </c>
      <c r="Y22" s="154">
        <v>7</v>
      </c>
      <c r="Z22" s="143">
        <v>8</v>
      </c>
      <c r="AA22" s="143">
        <v>8</v>
      </c>
      <c r="AB22" s="142">
        <v>8</v>
      </c>
      <c r="AC22" s="154">
        <v>9</v>
      </c>
      <c r="AD22" s="143">
        <v>9</v>
      </c>
      <c r="AE22" s="143">
        <v>10</v>
      </c>
      <c r="AF22" s="142">
        <v>11</v>
      </c>
      <c r="AG22" s="154">
        <v>11</v>
      </c>
      <c r="AH22" s="142">
        <v>11</v>
      </c>
    </row>
    <row r="23" spans="2:34" ht="11.25" customHeight="1" x14ac:dyDescent="0.25">
      <c r="B23" s="141" t="s">
        <v>214</v>
      </c>
      <c r="C23" s="142" t="s">
        <v>38</v>
      </c>
      <c r="D23" s="142" t="s">
        <v>38</v>
      </c>
      <c r="E23" s="143" t="s">
        <v>38</v>
      </c>
      <c r="F23" s="143" t="s">
        <v>38</v>
      </c>
      <c r="G23" s="143" t="s">
        <v>38</v>
      </c>
      <c r="H23" s="142" t="s">
        <v>38</v>
      </c>
      <c r="I23" s="143" t="s">
        <v>38</v>
      </c>
      <c r="J23" s="143" t="s">
        <v>38</v>
      </c>
      <c r="K23" s="143" t="s">
        <v>38</v>
      </c>
      <c r="L23" s="142" t="s">
        <v>38</v>
      </c>
      <c r="M23" s="143" t="s">
        <v>38</v>
      </c>
      <c r="N23" s="143" t="s">
        <v>38</v>
      </c>
      <c r="O23" s="143" t="s">
        <v>38</v>
      </c>
      <c r="P23" s="142" t="s">
        <v>38</v>
      </c>
      <c r="Q23" s="143" t="s">
        <v>38</v>
      </c>
      <c r="R23" s="143">
        <v>1</v>
      </c>
      <c r="S23" s="143">
        <v>1</v>
      </c>
      <c r="T23" s="142">
        <v>1</v>
      </c>
      <c r="U23" s="143">
        <v>1</v>
      </c>
      <c r="V23" s="143">
        <v>1</v>
      </c>
      <c r="W23" s="143">
        <v>1</v>
      </c>
      <c r="X23" s="142">
        <v>2</v>
      </c>
      <c r="Y23" s="154">
        <v>2</v>
      </c>
      <c r="Z23" s="143">
        <v>2</v>
      </c>
      <c r="AA23" s="143">
        <v>2</v>
      </c>
      <c r="AB23" s="142">
        <v>2</v>
      </c>
      <c r="AC23" s="154">
        <v>2</v>
      </c>
      <c r="AD23" s="143">
        <v>3</v>
      </c>
      <c r="AE23" s="143">
        <v>3</v>
      </c>
      <c r="AF23" s="142">
        <v>3</v>
      </c>
      <c r="AG23" s="154">
        <v>3</v>
      </c>
      <c r="AH23" s="142">
        <v>3</v>
      </c>
    </row>
    <row r="24" spans="2:34" ht="11.25" customHeight="1" x14ac:dyDescent="0.25">
      <c r="B24" s="141" t="s">
        <v>215</v>
      </c>
      <c r="C24" s="142" t="s">
        <v>38</v>
      </c>
      <c r="D24" s="142" t="s">
        <v>38</v>
      </c>
      <c r="E24" s="143" t="s">
        <v>38</v>
      </c>
      <c r="F24" s="143" t="s">
        <v>38</v>
      </c>
      <c r="G24" s="143" t="s">
        <v>38</v>
      </c>
      <c r="H24" s="142" t="s">
        <v>38</v>
      </c>
      <c r="I24" s="143" t="s">
        <v>38</v>
      </c>
      <c r="J24" s="143" t="s">
        <v>38</v>
      </c>
      <c r="K24" s="143" t="s">
        <v>38</v>
      </c>
      <c r="L24" s="142" t="s">
        <v>38</v>
      </c>
      <c r="M24" s="143" t="s">
        <v>38</v>
      </c>
      <c r="N24" s="143" t="s">
        <v>38</v>
      </c>
      <c r="O24" s="143" t="s">
        <v>38</v>
      </c>
      <c r="P24" s="142" t="s">
        <v>38</v>
      </c>
      <c r="Q24" s="143" t="s">
        <v>38</v>
      </c>
      <c r="R24" s="143" t="s">
        <v>38</v>
      </c>
      <c r="S24" s="143">
        <v>2</v>
      </c>
      <c r="T24" s="142">
        <v>2</v>
      </c>
      <c r="U24" s="143">
        <v>2</v>
      </c>
      <c r="V24" s="143">
        <v>2</v>
      </c>
      <c r="W24" s="143">
        <v>2</v>
      </c>
      <c r="X24" s="142">
        <v>4</v>
      </c>
      <c r="Y24" s="154">
        <v>4</v>
      </c>
      <c r="Z24" s="143">
        <v>4</v>
      </c>
      <c r="AA24" s="143">
        <v>4</v>
      </c>
      <c r="AB24" s="142">
        <v>4</v>
      </c>
      <c r="AC24" s="154">
        <v>4</v>
      </c>
      <c r="AD24" s="143">
        <v>4</v>
      </c>
      <c r="AE24" s="143">
        <v>4</v>
      </c>
      <c r="AF24" s="142">
        <v>4</v>
      </c>
      <c r="AG24" s="154">
        <v>5</v>
      </c>
      <c r="AH24" s="142">
        <v>5</v>
      </c>
    </row>
    <row r="25" spans="2:34" ht="11.25" customHeight="1" x14ac:dyDescent="0.25">
      <c r="B25" s="141" t="s">
        <v>216</v>
      </c>
      <c r="C25" s="142" t="s">
        <v>38</v>
      </c>
      <c r="D25" s="142" t="s">
        <v>38</v>
      </c>
      <c r="E25" s="143" t="s">
        <v>38</v>
      </c>
      <c r="F25" s="143" t="s">
        <v>38</v>
      </c>
      <c r="G25" s="143" t="s">
        <v>38</v>
      </c>
      <c r="H25" s="142" t="s">
        <v>38</v>
      </c>
      <c r="I25" s="143" t="s">
        <v>38</v>
      </c>
      <c r="J25" s="143" t="s">
        <v>38</v>
      </c>
      <c r="K25" s="143" t="s">
        <v>38</v>
      </c>
      <c r="L25" s="142" t="s">
        <v>38</v>
      </c>
      <c r="M25" s="143" t="s">
        <v>38</v>
      </c>
      <c r="N25" s="143" t="s">
        <v>38</v>
      </c>
      <c r="O25" s="143" t="s">
        <v>38</v>
      </c>
      <c r="P25" s="142" t="s">
        <v>38</v>
      </c>
      <c r="Q25" s="143" t="s">
        <v>38</v>
      </c>
      <c r="R25" s="143" t="s">
        <v>38</v>
      </c>
      <c r="S25" s="143">
        <v>1</v>
      </c>
      <c r="T25" s="142">
        <v>3</v>
      </c>
      <c r="U25" s="143">
        <v>4</v>
      </c>
      <c r="V25" s="143">
        <v>4</v>
      </c>
      <c r="W25" s="143">
        <v>7</v>
      </c>
      <c r="X25" s="142">
        <v>8</v>
      </c>
      <c r="Y25" s="154">
        <v>8</v>
      </c>
      <c r="Z25" s="143">
        <v>8</v>
      </c>
      <c r="AA25" s="143">
        <v>9</v>
      </c>
      <c r="AB25" s="142">
        <v>9</v>
      </c>
      <c r="AC25" s="154">
        <v>9</v>
      </c>
      <c r="AD25" s="143">
        <v>9</v>
      </c>
      <c r="AE25" s="143">
        <v>11</v>
      </c>
      <c r="AF25" s="142">
        <v>11</v>
      </c>
      <c r="AG25" s="154">
        <v>11</v>
      </c>
      <c r="AH25" s="142">
        <v>11</v>
      </c>
    </row>
    <row r="26" spans="2:34" ht="11.25" customHeight="1" x14ac:dyDescent="0.25">
      <c r="B26" s="148" t="s">
        <v>118</v>
      </c>
      <c r="C26" s="149">
        <f t="shared" ref="C26:AC26" si="3">SUM(C17:C25)</f>
        <v>75</v>
      </c>
      <c r="D26" s="149">
        <f t="shared" si="3"/>
        <v>95</v>
      </c>
      <c r="E26" s="150">
        <f t="shared" si="3"/>
        <v>102</v>
      </c>
      <c r="F26" s="150">
        <f t="shared" si="3"/>
        <v>104</v>
      </c>
      <c r="G26" s="150">
        <f t="shared" si="3"/>
        <v>109</v>
      </c>
      <c r="H26" s="149">
        <f t="shared" si="3"/>
        <v>120</v>
      </c>
      <c r="I26" s="150">
        <f t="shared" si="3"/>
        <v>127</v>
      </c>
      <c r="J26" s="150">
        <f t="shared" si="3"/>
        <v>137</v>
      </c>
      <c r="K26" s="150">
        <f t="shared" si="3"/>
        <v>145</v>
      </c>
      <c r="L26" s="149">
        <f t="shared" si="3"/>
        <v>159</v>
      </c>
      <c r="M26" s="150">
        <f t="shared" si="3"/>
        <v>170</v>
      </c>
      <c r="N26" s="150">
        <f t="shared" si="3"/>
        <v>182</v>
      </c>
      <c r="O26" s="150">
        <f t="shared" si="3"/>
        <v>189</v>
      </c>
      <c r="P26" s="149">
        <f t="shared" si="3"/>
        <v>202</v>
      </c>
      <c r="Q26" s="150">
        <f t="shared" si="3"/>
        <v>218</v>
      </c>
      <c r="R26" s="150">
        <f t="shared" si="3"/>
        <v>222</v>
      </c>
      <c r="S26" s="150">
        <f t="shared" si="3"/>
        <v>226</v>
      </c>
      <c r="T26" s="149">
        <f t="shared" si="3"/>
        <v>232</v>
      </c>
      <c r="U26" s="150">
        <f t="shared" si="3"/>
        <v>238</v>
      </c>
      <c r="V26" s="150">
        <f t="shared" si="3"/>
        <v>239</v>
      </c>
      <c r="W26" s="150">
        <f t="shared" si="3"/>
        <v>246</v>
      </c>
      <c r="X26" s="149">
        <f t="shared" si="3"/>
        <v>258</v>
      </c>
      <c r="Y26" s="150">
        <f t="shared" si="3"/>
        <v>259</v>
      </c>
      <c r="Z26" s="150">
        <f t="shared" si="3"/>
        <v>264</v>
      </c>
      <c r="AA26" s="150">
        <f t="shared" si="3"/>
        <v>268</v>
      </c>
      <c r="AB26" s="149">
        <f t="shared" si="3"/>
        <v>272</v>
      </c>
      <c r="AC26" s="155">
        <f t="shared" si="3"/>
        <v>276</v>
      </c>
      <c r="AD26" s="150">
        <v>271</v>
      </c>
      <c r="AE26" s="150">
        <f>SUM(AE17:AE25)</f>
        <v>306</v>
      </c>
      <c r="AF26" s="150">
        <f>SUM(AF17:AF25)</f>
        <v>302</v>
      </c>
      <c r="AG26" s="155">
        <f>SUM(AG17:AG25)</f>
        <v>306</v>
      </c>
      <c r="AH26" s="149">
        <f>SUM(AH17:AH25)</f>
        <v>313</v>
      </c>
    </row>
  </sheetData>
  <mergeCells count="1">
    <mergeCell ref="B3:L3"/>
  </mergeCells>
  <pageMargins left="0.51180555555555596" right="0.51180555555555596" top="0.78749999999999998" bottom="0.78749999999999998" header="0.511811023622047" footer="0.511811023622047"/>
  <pageSetup paperSize="9" orientation="portrait" horizontalDpi="300" verticalDpi="300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rgb="FF046CB4"/>
  </sheetPr>
  <dimension ref="B4:AF15"/>
  <sheetViews>
    <sheetView showGridLines="0" zoomScale="115" zoomScaleNormal="115" workbookViewId="0">
      <pane xSplit="2" topLeftCell="U1" activePane="topRight" state="frozen"/>
      <selection pane="topRight" activeCell="AH8" sqref="AH8"/>
    </sheetView>
  </sheetViews>
  <sheetFormatPr defaultColWidth="8.81640625" defaultRowHeight="14" x14ac:dyDescent="0.3"/>
  <cols>
    <col min="1" max="1" width="1.81640625" style="1" customWidth="1"/>
    <col min="2" max="2" width="12.453125" style="1" customWidth="1"/>
    <col min="3" max="3" width="8.1796875" style="1" customWidth="1"/>
    <col min="4" max="4" width="8.453125" style="1" customWidth="1"/>
    <col min="5" max="5" width="8.1796875" style="1" customWidth="1"/>
    <col min="6" max="8" width="8.453125" style="1" customWidth="1"/>
    <col min="9" max="9" width="7.81640625" style="1" customWidth="1"/>
    <col min="10" max="10" width="8.453125" style="1" customWidth="1"/>
    <col min="11" max="11" width="8" style="1" customWidth="1"/>
    <col min="12" max="12" width="7.81640625" style="1" customWidth="1"/>
    <col min="13" max="17" width="8.453125" style="1" customWidth="1"/>
    <col min="18" max="18" width="8" style="1" customWidth="1"/>
    <col min="19" max="20" width="8.453125" style="1" customWidth="1"/>
    <col min="21" max="21" width="8.54296875" style="1" customWidth="1"/>
    <col min="22" max="24" width="8.453125" style="1" customWidth="1"/>
    <col min="25" max="25" width="10.26953125" style="1" customWidth="1"/>
    <col min="26" max="26" width="8.453125" style="1" customWidth="1"/>
    <col min="27" max="30" width="8.81640625" style="1"/>
    <col min="31" max="31" width="10.1796875" style="1" customWidth="1"/>
    <col min="32" max="32" width="9.81640625" style="1" customWidth="1"/>
    <col min="33" max="16384" width="8.81640625" style="1"/>
  </cols>
  <sheetData>
    <row r="4" spans="2:32" ht="13.5" customHeight="1" x14ac:dyDescent="0.3">
      <c r="B4" s="137" t="s">
        <v>217</v>
      </c>
      <c r="C4" s="139" t="s">
        <v>198</v>
      </c>
      <c r="D4" s="139" t="s">
        <v>199</v>
      </c>
      <c r="E4" s="139" t="s">
        <v>77</v>
      </c>
      <c r="F4" s="138" t="s">
        <v>78</v>
      </c>
      <c r="G4" s="139" t="s">
        <v>79</v>
      </c>
      <c r="H4" s="156" t="s">
        <v>80</v>
      </c>
      <c r="I4" s="139" t="s">
        <v>81</v>
      </c>
      <c r="J4" s="138" t="s">
        <v>82</v>
      </c>
      <c r="K4" s="139" t="s">
        <v>84</v>
      </c>
      <c r="L4" s="156" t="s">
        <v>85</v>
      </c>
      <c r="M4" s="139" t="s">
        <v>86</v>
      </c>
      <c r="N4" s="138" t="s">
        <v>87</v>
      </c>
      <c r="O4" s="139" t="s">
        <v>88</v>
      </c>
      <c r="P4" s="156" t="s">
        <v>89</v>
      </c>
      <c r="Q4" s="139" t="s">
        <v>90</v>
      </c>
      <c r="R4" s="138" t="s">
        <v>91</v>
      </c>
      <c r="S4" s="153" t="s">
        <v>92</v>
      </c>
      <c r="T4" s="156" t="s">
        <v>93</v>
      </c>
      <c r="U4" s="139" t="s">
        <v>94</v>
      </c>
      <c r="V4" s="138" t="s">
        <v>95</v>
      </c>
      <c r="W4" s="153" t="s">
        <v>96</v>
      </c>
      <c r="X4" s="156" t="s">
        <v>97</v>
      </c>
      <c r="Y4" s="139" t="s">
        <v>98</v>
      </c>
      <c r="Z4" s="138" t="s">
        <v>100</v>
      </c>
      <c r="AA4" s="153" t="s">
        <v>103</v>
      </c>
      <c r="AB4" s="139" t="s">
        <v>105</v>
      </c>
      <c r="AC4" s="139" t="s">
        <v>107</v>
      </c>
      <c r="AD4" s="138" t="s">
        <v>108</v>
      </c>
      <c r="AE4" s="153" t="s">
        <v>109</v>
      </c>
      <c r="AF4" s="138" t="s">
        <v>223</v>
      </c>
    </row>
    <row r="5" spans="2:32" ht="13.5" customHeight="1" x14ac:dyDescent="0.3">
      <c r="B5" s="141" t="s">
        <v>200</v>
      </c>
      <c r="C5" s="157">
        <v>63703.4827</v>
      </c>
      <c r="D5" s="157">
        <v>63703.4827</v>
      </c>
      <c r="E5" s="157">
        <v>65156.162700000001</v>
      </c>
      <c r="F5" s="158">
        <v>70841.6927</v>
      </c>
      <c r="G5" s="157">
        <v>71735.122700000007</v>
      </c>
      <c r="H5" s="157">
        <v>72492.062699999995</v>
      </c>
      <c r="I5" s="157">
        <v>76358.812699999995</v>
      </c>
      <c r="J5" s="158">
        <v>85579.872700000007</v>
      </c>
      <c r="K5" s="157">
        <v>93923.232699999993</v>
      </c>
      <c r="L5" s="157">
        <v>95641.282699999996</v>
      </c>
      <c r="M5" s="157">
        <v>97277</v>
      </c>
      <c r="N5" s="158">
        <v>105812</v>
      </c>
      <c r="O5" s="157">
        <v>116745</v>
      </c>
      <c r="P5" s="157">
        <v>118729</v>
      </c>
      <c r="Q5" s="157">
        <v>120216</v>
      </c>
      <c r="R5" s="158">
        <v>120216</v>
      </c>
      <c r="S5" s="159">
        <v>120216</v>
      </c>
      <c r="T5" s="157">
        <v>121271</v>
      </c>
      <c r="U5" s="157">
        <v>123571</v>
      </c>
      <c r="V5" s="158">
        <v>124372</v>
      </c>
      <c r="W5" s="159">
        <v>124372</v>
      </c>
      <c r="X5" s="157">
        <v>127274.29270000001</v>
      </c>
      <c r="Y5" s="157">
        <v>127274.29270000001</v>
      </c>
      <c r="Z5" s="158">
        <v>132684.29269999999</v>
      </c>
      <c r="AA5" s="159">
        <v>134494.29269999999</v>
      </c>
      <c r="AB5" s="157">
        <v>135281.94270000001</v>
      </c>
      <c r="AC5" s="157">
        <v>135690.94270000001</v>
      </c>
      <c r="AD5" s="158">
        <v>142699.48269999999</v>
      </c>
      <c r="AE5" s="159">
        <f>103366+41034</f>
        <v>144400</v>
      </c>
      <c r="AF5" s="158">
        <v>149842.19270000001</v>
      </c>
    </row>
    <row r="6" spans="2:32" ht="13.5" customHeight="1" x14ac:dyDescent="0.3">
      <c r="B6" s="141" t="s">
        <v>218</v>
      </c>
      <c r="C6" s="157">
        <v>102755.2007</v>
      </c>
      <c r="D6" s="157">
        <v>102755.2007</v>
      </c>
      <c r="E6" s="157">
        <v>102755.2007</v>
      </c>
      <c r="F6" s="158">
        <v>117028.1507</v>
      </c>
      <c r="G6" s="157">
        <v>130570.4807</v>
      </c>
      <c r="H6" s="157">
        <v>144829.26070000001</v>
      </c>
      <c r="I6" s="157">
        <v>149591.26070000001</v>
      </c>
      <c r="J6" s="158">
        <v>162362.5607</v>
      </c>
      <c r="K6" s="157">
        <v>172313.3707</v>
      </c>
      <c r="L6" s="157">
        <v>186618.8407</v>
      </c>
      <c r="M6" s="157">
        <v>195258</v>
      </c>
      <c r="N6" s="158">
        <v>204422</v>
      </c>
      <c r="O6" s="157">
        <v>236290</v>
      </c>
      <c r="P6" s="157">
        <v>247402</v>
      </c>
      <c r="Q6" s="157">
        <v>258719</v>
      </c>
      <c r="R6" s="158">
        <v>281028</v>
      </c>
      <c r="S6" s="159">
        <v>297424.35070000001</v>
      </c>
      <c r="T6" s="157">
        <v>304425</v>
      </c>
      <c r="U6" s="157">
        <v>321276.35070000001</v>
      </c>
      <c r="V6" s="158">
        <v>362853.97070000001</v>
      </c>
      <c r="W6" s="159">
        <v>370218.70069999999</v>
      </c>
      <c r="X6" s="157">
        <v>376739.5907</v>
      </c>
      <c r="Y6" s="157">
        <v>391853.79070000001</v>
      </c>
      <c r="Z6" s="158">
        <v>401125.4007</v>
      </c>
      <c r="AA6" s="159">
        <v>408033.4007</v>
      </c>
      <c r="AB6" s="157">
        <v>425229.9607</v>
      </c>
      <c r="AC6" s="157">
        <v>433065.9607</v>
      </c>
      <c r="AD6" s="158">
        <v>445430.38069999998</v>
      </c>
      <c r="AE6" s="159">
        <v>455002</v>
      </c>
      <c r="AF6" s="158">
        <v>346191.38069999998</v>
      </c>
    </row>
    <row r="7" spans="2:32" ht="13.5" customHeight="1" x14ac:dyDescent="0.3">
      <c r="B7" s="141" t="s">
        <v>204</v>
      </c>
      <c r="C7" s="157">
        <v>0</v>
      </c>
      <c r="D7" s="157">
        <v>0</v>
      </c>
      <c r="E7" s="157">
        <v>0</v>
      </c>
      <c r="F7" s="158">
        <v>0</v>
      </c>
      <c r="G7" s="157">
        <v>0</v>
      </c>
      <c r="H7" s="157">
        <v>0</v>
      </c>
      <c r="I7" s="157">
        <v>0</v>
      </c>
      <c r="J7" s="158">
        <v>0</v>
      </c>
      <c r="K7" s="157">
        <v>0</v>
      </c>
      <c r="L7" s="157">
        <v>0</v>
      </c>
      <c r="M7" s="157">
        <v>0</v>
      </c>
      <c r="N7" s="158">
        <v>0</v>
      </c>
      <c r="O7" s="157">
        <v>0</v>
      </c>
      <c r="P7" s="157">
        <v>0</v>
      </c>
      <c r="Q7" s="157">
        <v>0</v>
      </c>
      <c r="R7" s="158">
        <v>0</v>
      </c>
      <c r="S7" s="159">
        <v>0</v>
      </c>
      <c r="T7" s="157">
        <v>0</v>
      </c>
      <c r="U7" s="157">
        <v>0</v>
      </c>
      <c r="V7" s="158">
        <v>0</v>
      </c>
      <c r="W7" s="159">
        <v>0</v>
      </c>
      <c r="X7" s="157">
        <v>0</v>
      </c>
      <c r="Y7" s="157">
        <v>0</v>
      </c>
      <c r="Z7" s="158">
        <v>0</v>
      </c>
      <c r="AA7" s="159">
        <v>0</v>
      </c>
      <c r="AB7" s="157">
        <v>0</v>
      </c>
      <c r="AC7" s="157">
        <v>137197</v>
      </c>
      <c r="AD7" s="158">
        <v>140920.04999999999</v>
      </c>
      <c r="AE7" s="159">
        <v>140920</v>
      </c>
      <c r="AF7" s="158">
        <v>257161.53</v>
      </c>
    </row>
    <row r="8" spans="2:32" ht="13.5" customHeight="1" x14ac:dyDescent="0.3">
      <c r="B8" s="141" t="s">
        <v>205</v>
      </c>
      <c r="C8" s="157">
        <v>57724.42</v>
      </c>
      <c r="D8" s="157">
        <v>59471.1</v>
      </c>
      <c r="E8" s="157">
        <v>62286.879999999997</v>
      </c>
      <c r="F8" s="158">
        <v>65999.62</v>
      </c>
      <c r="G8" s="157">
        <v>68149.509999999995</v>
      </c>
      <c r="H8" s="157">
        <v>72341.67</v>
      </c>
      <c r="I8" s="157">
        <v>75060.34</v>
      </c>
      <c r="J8" s="158">
        <v>80834.320000000007</v>
      </c>
      <c r="K8" s="157">
        <v>83575.38</v>
      </c>
      <c r="L8" s="157">
        <v>89891.6</v>
      </c>
      <c r="M8" s="157">
        <v>93233</v>
      </c>
      <c r="N8" s="158">
        <v>97593</v>
      </c>
      <c r="O8" s="157">
        <v>99641</v>
      </c>
      <c r="P8" s="157">
        <v>100220</v>
      </c>
      <c r="Q8" s="157">
        <v>98723</v>
      </c>
      <c r="R8" s="158">
        <v>99247</v>
      </c>
      <c r="S8" s="159">
        <v>100463.39</v>
      </c>
      <c r="T8" s="157">
        <v>99299</v>
      </c>
      <c r="U8" s="157">
        <v>99578.32</v>
      </c>
      <c r="V8" s="158">
        <v>99578.32</v>
      </c>
      <c r="W8" s="159">
        <v>98939</v>
      </c>
      <c r="X8" s="157">
        <v>99459.56</v>
      </c>
      <c r="Y8" s="157">
        <v>98696.41</v>
      </c>
      <c r="Z8" s="158">
        <v>98696.41</v>
      </c>
      <c r="AA8" s="159">
        <v>98588.5</v>
      </c>
      <c r="AB8" s="157">
        <v>91357.36</v>
      </c>
      <c r="AC8" s="157">
        <v>87184</v>
      </c>
      <c r="AD8" s="158">
        <v>72402.320000000007</v>
      </c>
      <c r="AE8" s="159">
        <v>72402</v>
      </c>
      <c r="AF8" s="158">
        <v>72402</v>
      </c>
    </row>
    <row r="9" spans="2:32" ht="13.5" customHeight="1" x14ac:dyDescent="0.3">
      <c r="B9" s="141" t="s">
        <v>206</v>
      </c>
      <c r="C9" s="157">
        <v>0</v>
      </c>
      <c r="D9" s="157">
        <v>0</v>
      </c>
      <c r="E9" s="157">
        <v>0</v>
      </c>
      <c r="F9" s="158">
        <v>0</v>
      </c>
      <c r="G9" s="157">
        <v>0</v>
      </c>
      <c r="H9" s="157">
        <v>0</v>
      </c>
      <c r="I9" s="157">
        <v>0</v>
      </c>
      <c r="J9" s="158">
        <v>0</v>
      </c>
      <c r="K9" s="157">
        <v>0</v>
      </c>
      <c r="L9" s="157">
        <v>0</v>
      </c>
      <c r="M9" s="157">
        <v>0</v>
      </c>
      <c r="N9" s="158">
        <v>0</v>
      </c>
      <c r="O9" s="157">
        <v>0</v>
      </c>
      <c r="P9" s="157">
        <v>0</v>
      </c>
      <c r="Q9" s="157">
        <v>0</v>
      </c>
      <c r="R9" s="158">
        <v>0</v>
      </c>
      <c r="S9" s="157">
        <v>0</v>
      </c>
      <c r="T9" s="157">
        <v>0</v>
      </c>
      <c r="U9" s="157">
        <v>0</v>
      </c>
      <c r="V9" s="158">
        <v>0</v>
      </c>
      <c r="W9" s="157">
        <v>0</v>
      </c>
      <c r="X9" s="157">
        <v>0</v>
      </c>
      <c r="Y9" s="157">
        <v>0</v>
      </c>
      <c r="Z9" s="158">
        <v>0</v>
      </c>
      <c r="AA9" s="157">
        <v>0</v>
      </c>
      <c r="AB9" s="157">
        <v>0</v>
      </c>
      <c r="AC9" s="157">
        <v>0</v>
      </c>
      <c r="AD9" s="158">
        <v>0</v>
      </c>
      <c r="AE9" s="157">
        <v>0</v>
      </c>
      <c r="AF9" s="158">
        <v>771</v>
      </c>
    </row>
    <row r="10" spans="2:32" ht="13.5" customHeight="1" x14ac:dyDescent="0.3">
      <c r="B10" s="148" t="s">
        <v>219</v>
      </c>
      <c r="C10" s="160">
        <f>SUM(C5:C9)</f>
        <v>224183.10340000002</v>
      </c>
      <c r="D10" s="160">
        <f t="shared" ref="D10:F10" si="0">SUM(D5:D9)</f>
        <v>225929.78340000001</v>
      </c>
      <c r="E10" s="160">
        <f t="shared" si="0"/>
        <v>230198.24340000001</v>
      </c>
      <c r="F10" s="160">
        <f t="shared" si="0"/>
        <v>253869.46340000001</v>
      </c>
      <c r="G10" s="160">
        <f>SUM(G5:G9)</f>
        <v>270455.11340000003</v>
      </c>
      <c r="H10" s="160">
        <f t="shared" ref="H10" si="1">SUM(H5:H9)</f>
        <v>289662.99339999998</v>
      </c>
      <c r="I10" s="160">
        <f t="shared" ref="I10" si="2">SUM(I5:I9)</f>
        <v>301010.41339999996</v>
      </c>
      <c r="J10" s="160">
        <f t="shared" ref="J10" si="3">SUM(J5:J9)</f>
        <v>328776.75340000005</v>
      </c>
      <c r="K10" s="160">
        <f>SUM(K5:K9)</f>
        <v>349811.98340000003</v>
      </c>
      <c r="L10" s="160">
        <f t="shared" ref="L10" si="4">SUM(L5:L9)</f>
        <v>372151.72340000002</v>
      </c>
      <c r="M10" s="160">
        <f t="shared" ref="M10" si="5">SUM(M5:M9)</f>
        <v>385768</v>
      </c>
      <c r="N10" s="160">
        <f t="shared" ref="N10" si="6">SUM(N5:N9)</f>
        <v>407827</v>
      </c>
      <c r="O10" s="160">
        <f>SUM(O5:O9)</f>
        <v>452676</v>
      </c>
      <c r="P10" s="160">
        <f t="shared" ref="P10" si="7">SUM(P5:P9)</f>
        <v>466351</v>
      </c>
      <c r="Q10" s="160">
        <f t="shared" ref="Q10" si="8">SUM(Q5:Q9)</f>
        <v>477658</v>
      </c>
      <c r="R10" s="160">
        <f t="shared" ref="R10" si="9">SUM(R5:R9)</f>
        <v>500491</v>
      </c>
      <c r="S10" s="160">
        <f>SUM(S5:S9)</f>
        <v>518103.74070000002</v>
      </c>
      <c r="T10" s="160">
        <f t="shared" ref="T10" si="10">SUM(T5:T9)</f>
        <v>524995</v>
      </c>
      <c r="U10" s="160">
        <f t="shared" ref="U10" si="11">SUM(U5:U9)</f>
        <v>544425.67070000002</v>
      </c>
      <c r="V10" s="160">
        <f t="shared" ref="V10" si="12">SUM(V5:V9)</f>
        <v>586804.29070000001</v>
      </c>
      <c r="W10" s="160">
        <f>SUM(W5:W9)</f>
        <v>593529.70069999993</v>
      </c>
      <c r="X10" s="160">
        <f t="shared" ref="X10" si="13">SUM(X5:X9)</f>
        <v>603473.44339999999</v>
      </c>
      <c r="Y10" s="160">
        <f t="shared" ref="Y10" si="14">SUM(Y5:Y9)</f>
        <v>617824.49340000004</v>
      </c>
      <c r="Z10" s="160">
        <f t="shared" ref="Z10" si="15">SUM(Z5:Z9)</f>
        <v>632506.10340000002</v>
      </c>
      <c r="AA10" s="160">
        <f>SUM(AA5:AA9)</f>
        <v>641116.19339999999</v>
      </c>
      <c r="AB10" s="160">
        <f t="shared" ref="AB10" si="16">SUM(AB5:AB9)</f>
        <v>651869.26339999994</v>
      </c>
      <c r="AC10" s="160">
        <f t="shared" ref="AC10" si="17">SUM(AC5:AC9)</f>
        <v>793137.90339999995</v>
      </c>
      <c r="AD10" s="160">
        <f t="shared" ref="AD10" si="18">SUM(AD5:AD9)</f>
        <v>801452.23340000003</v>
      </c>
      <c r="AE10" s="162">
        <f>SUM(AE5:AE9)</f>
        <v>812724</v>
      </c>
      <c r="AF10" s="161">
        <f>SUM(AF5:AF9)</f>
        <v>826368.10340000002</v>
      </c>
    </row>
    <row r="13" spans="2:32" ht="13.5" customHeight="1" x14ac:dyDescent="0.3">
      <c r="AF13" s="163"/>
    </row>
    <row r="15" spans="2:32" ht="13.5" customHeight="1" x14ac:dyDescent="0.3">
      <c r="AF15" s="163"/>
    </row>
  </sheetData>
  <pageMargins left="0.51180555555555596" right="0.51180555555555596" top="0.78749999999999998" bottom="0.78749999999999998" header="0.511811023622047" footer="0.511811023622047"/>
  <pageSetup paperSize="9" orientation="portrait" horizontalDpi="300" verticalDpi="30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7</vt:i4>
      </vt:variant>
      <vt:variant>
        <vt:lpstr>Intervalos Nomeados</vt:lpstr>
      </vt:variant>
      <vt:variant>
        <vt:i4>4</vt:i4>
      </vt:variant>
    </vt:vector>
  </HeadingPairs>
  <TitlesOfParts>
    <vt:vector size="11" baseType="lpstr">
      <vt:lpstr>Capa</vt:lpstr>
      <vt:lpstr>Balanço Patrimonial</vt:lpstr>
      <vt:lpstr>DRE</vt:lpstr>
      <vt:lpstr>DRE Ex Ifrs</vt:lpstr>
      <vt:lpstr>Fluxo de Caixa</vt:lpstr>
      <vt:lpstr>Nº de lojas</vt:lpstr>
      <vt:lpstr>Evolução da Área de Vendas</vt:lpstr>
      <vt:lpstr>'Balanço Patrimonial'!Area_de_impressao</vt:lpstr>
      <vt:lpstr>DRE!Area_de_impressao</vt:lpstr>
      <vt:lpstr>'DRE Ex Ifrs'!Area_de_impressao</vt:lpstr>
      <vt:lpstr>'Fluxo de Caixa'!Area_de_impressao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grupomateus</dc:creator>
  <dc:description/>
  <cp:lastModifiedBy>Carolina Queiroz Martins</cp:lastModifiedBy>
  <cp:revision>0</cp:revision>
  <dcterms:created xsi:type="dcterms:W3CDTF">2020-08-27T20:58:47Z</dcterms:created>
  <dcterms:modified xsi:type="dcterms:W3CDTF">2026-08-14T19:27:56Z</dcterms:modified>
  <dc:language>en-US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ax" linkTarget="Prop_Tax">
    <vt:lpwstr>#REF!</vt:lpwstr>
  </property>
</Properties>
</file>