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microsoft.com/office/2011/relationships/webextensiontaskpanes" Target="xl/webextensions/taskpanes.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intelbrascombr.sharepoint.com/sites/Team-RIIntelbras/Documentos Compartilhados/General/00 - Releases e Análises/Planilhas Interativas/Intelbras/"/>
    </mc:Choice>
  </mc:AlternateContent>
  <xr:revisionPtr revIDLastSave="4" documentId="8_{C873B416-E47F-4098-83A5-6C5E7A386D08}" xr6:coauthVersionLast="47" xr6:coauthVersionMax="47" xr10:uidLastSave="{1811FEDF-3FCF-4304-9252-2D3A6D67FC39}"/>
  <bookViews>
    <workbookView xWindow="-28908" yWindow="-2448" windowWidth="29016" windowHeight="15696" tabRatio="816" xr2:uid="{00000000-000D-0000-FFFF-FFFF00000000}"/>
  </bookViews>
  <sheets>
    <sheet name="Índice" sheetId="26" r:id="rId1"/>
    <sheet name="BP-R" sheetId="20" r:id="rId2"/>
    <sheet name="DRE-R" sheetId="3" r:id="rId3"/>
    <sheet name="FC" sheetId="23" r:id="rId4"/>
    <sheet name="Ind. Trimestrais (2019-Atual)" sheetId="19" r:id="rId5"/>
    <sheet name="Indicadores Anuais (2011-Atual)" sheetId="25" r:id="rId6"/>
    <sheet name="Informações por Segmento" sheetId="21" r:id="rId7"/>
    <sheet name="Registro de alterações" sheetId="24" r:id="rId8"/>
  </sheets>
  <definedNames>
    <definedName name="_xlnm.Print_Area" localSheetId="2">'DRE-R'!$A$6:$K$39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36" i="23" l="1"/>
  <c r="AN92" i="23" l="1"/>
  <c r="AN100" i="20"/>
  <c r="H12" i="25"/>
  <c r="H15" i="25"/>
  <c r="AP92" i="23"/>
  <c r="AO92" i="23"/>
  <c r="AM92" i="23"/>
  <c r="AP100" i="20"/>
  <c r="AO100" i="20"/>
  <c r="AM100" i="20"/>
  <c r="AI92" i="23"/>
  <c r="AL92" i="23"/>
  <c r="AK92" i="23"/>
  <c r="AJ92" i="23"/>
  <c r="AH100" i="20"/>
  <c r="AG100" i="20"/>
  <c r="AF100" i="20"/>
  <c r="AH92" i="23"/>
  <c r="AJ100" i="20"/>
  <c r="AK100" i="20"/>
  <c r="AI100" i="20"/>
  <c r="I92" i="23"/>
  <c r="H92" i="23"/>
  <c r="G92" i="23"/>
  <c r="F92" i="23"/>
  <c r="E92" i="23"/>
  <c r="D92" i="23"/>
  <c r="C92" i="23"/>
  <c r="B92" i="23"/>
  <c r="S62" i="20"/>
  <c r="AE91" i="20"/>
  <c r="AE95" i="20"/>
  <c r="AD91" i="20"/>
  <c r="AD95" i="20"/>
  <c r="AC91" i="20"/>
  <c r="AC95" i="20"/>
  <c r="AB91" i="20"/>
  <c r="AB95" i="20"/>
  <c r="AA91" i="20"/>
  <c r="AA95" i="20"/>
  <c r="Z91" i="20"/>
  <c r="Z95" i="20"/>
  <c r="Y91" i="20"/>
  <c r="Y95" i="20"/>
  <c r="X91" i="20"/>
  <c r="X95" i="20"/>
  <c r="W91" i="20"/>
  <c r="W95" i="20"/>
  <c r="V91" i="20"/>
  <c r="V95" i="20"/>
  <c r="U91" i="20"/>
  <c r="U95" i="20"/>
  <c r="T91" i="20"/>
  <c r="T95" i="20"/>
  <c r="S91" i="20"/>
  <c r="S95" i="20"/>
  <c r="R91" i="20"/>
  <c r="R95" i="20"/>
  <c r="Q91" i="20"/>
  <c r="Q95" i="20"/>
  <c r="P91" i="20"/>
  <c r="P95" i="20"/>
  <c r="O91" i="20"/>
  <c r="O95" i="20"/>
  <c r="N91" i="20"/>
  <c r="N95" i="20"/>
  <c r="M91" i="20"/>
  <c r="M95" i="20"/>
  <c r="L91" i="20"/>
  <c r="L95" i="20"/>
  <c r="K91" i="20"/>
  <c r="K95" i="20"/>
  <c r="I100" i="20"/>
  <c r="AE78" i="20"/>
  <c r="AD78" i="20"/>
  <c r="AC78" i="20"/>
  <c r="AB78" i="20"/>
  <c r="AA78" i="20"/>
  <c r="Z78" i="20"/>
  <c r="Y78" i="20"/>
  <c r="X78" i="20"/>
  <c r="W78" i="20"/>
  <c r="V78" i="20"/>
  <c r="U78" i="20"/>
  <c r="T78" i="20"/>
  <c r="S78" i="20"/>
  <c r="R78" i="20"/>
  <c r="Q78" i="20"/>
  <c r="P78" i="20"/>
  <c r="O78" i="20"/>
  <c r="N78" i="20"/>
  <c r="M78" i="20"/>
  <c r="L78" i="20"/>
  <c r="K78" i="20"/>
  <c r="AE62" i="20"/>
  <c r="AD62" i="20"/>
  <c r="AC62" i="20"/>
  <c r="AB62" i="20"/>
  <c r="AA62" i="20"/>
  <c r="Z62" i="20"/>
  <c r="Y62" i="20"/>
  <c r="X62" i="20"/>
  <c r="W62" i="20"/>
  <c r="V62" i="20"/>
  <c r="U62" i="20"/>
  <c r="T62" i="20"/>
  <c r="R62" i="20"/>
  <c r="Q62" i="20"/>
  <c r="P62" i="20"/>
  <c r="O62" i="20"/>
  <c r="N62" i="20"/>
  <c r="M62" i="20"/>
  <c r="L62" i="20"/>
  <c r="K62" i="20"/>
  <c r="D39" i="20"/>
  <c r="C39" i="20"/>
  <c r="B39" i="20"/>
  <c r="D23" i="20"/>
  <c r="C23" i="20"/>
  <c r="B23" i="20"/>
  <c r="E100" i="20"/>
  <c r="D62" i="20"/>
  <c r="C62" i="20"/>
  <c r="B62" i="20"/>
  <c r="C78" i="20"/>
  <c r="D78" i="20"/>
  <c r="B78" i="20"/>
  <c r="D91" i="20"/>
  <c r="D95" i="20"/>
  <c r="C91" i="20"/>
  <c r="C95" i="20"/>
  <c r="B91" i="20"/>
  <c r="B95" i="20"/>
  <c r="AG92" i="23"/>
  <c r="AF25" i="3"/>
  <c r="AE92" i="23"/>
  <c r="AF92" i="23"/>
  <c r="AD92" i="23"/>
  <c r="AC92" i="23"/>
  <c r="Y97" i="20"/>
  <c r="Y100" i="20"/>
  <c r="V97" i="20"/>
  <c r="V100" i="20"/>
  <c r="AD97" i="20"/>
  <c r="AD100" i="20"/>
  <c r="AL100" i="20"/>
  <c r="AA97" i="20"/>
  <c r="AA100" i="20"/>
  <c r="B30" i="19"/>
  <c r="C30" i="19"/>
  <c r="D30" i="19"/>
  <c r="R97" i="20"/>
  <c r="R100" i="20"/>
  <c r="C97" i="20"/>
  <c r="W97" i="20"/>
  <c r="W100" i="20"/>
  <c r="AE97" i="20"/>
  <c r="AE100" i="20"/>
  <c r="D97" i="20"/>
  <c r="O97" i="20"/>
  <c r="O100" i="20"/>
  <c r="N97" i="20"/>
  <c r="N100" i="20"/>
  <c r="X97" i="20"/>
  <c r="X100" i="20"/>
  <c r="Z97" i="20"/>
  <c r="Z100" i="20"/>
  <c r="M97" i="20"/>
  <c r="T97" i="20"/>
  <c r="T100" i="20"/>
  <c r="AB97" i="20"/>
  <c r="AB100" i="20"/>
  <c r="P97" i="20"/>
  <c r="P100" i="20"/>
  <c r="L97" i="20"/>
  <c r="Q97" i="20"/>
  <c r="Q100" i="20"/>
  <c r="K97" i="20"/>
  <c r="U97" i="20"/>
  <c r="U100" i="20"/>
  <c r="AC97" i="20"/>
  <c r="AC100" i="20"/>
  <c r="S97" i="20"/>
  <c r="S100" i="20"/>
  <c r="B42" i="20"/>
  <c r="B100" i="20" s="1"/>
  <c r="D42" i="20"/>
  <c r="C42" i="20"/>
  <c r="B97" i="20"/>
  <c r="AB92" i="23"/>
  <c r="C100" i="20"/>
  <c r="D100" i="20"/>
  <c r="AE24" i="3"/>
  <c r="AE23" i="3"/>
  <c r="AE22" i="3"/>
  <c r="AE21" i="3"/>
  <c r="AE20" i="3"/>
  <c r="AA92" i="23"/>
  <c r="Z92" i="23"/>
  <c r="Y92" i="23"/>
  <c r="X92" i="23"/>
  <c r="W92" i="23"/>
  <c r="V92" i="23"/>
  <c r="U92" i="23"/>
  <c r="T92" i="23"/>
  <c r="S92" i="23"/>
  <c r="R92" i="23"/>
  <c r="N92" i="23"/>
  <c r="L92" i="23"/>
  <c r="Q92" i="23"/>
  <c r="M92" i="23"/>
  <c r="K92" i="23"/>
  <c r="O92" i="23"/>
  <c r="P92" i="23"/>
  <c r="M100" i="20"/>
  <c r="L100" i="20"/>
  <c r="K100" i="20"/>
  <c r="F100" i="20" l="1"/>
  <c r="H100" i="20"/>
  <c r="G100" i="20"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Luiz Paulo Facciuto Roschel</author>
  </authors>
  <commentList>
    <comment ref="A49" authorId="0" shapeId="0" xr:uid="{05031412-22FE-44B3-8C12-75165BD081CC}">
      <text>
        <r>
          <rPr>
            <sz val="9"/>
            <color indexed="81"/>
            <rFont val="Segoe UI"/>
            <family val="2"/>
          </rPr>
          <t>Linha adicionada no 4T22</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Luiz Paulo Facciuto Roschel</author>
  </authors>
  <commentList>
    <comment ref="AB20" authorId="0" shapeId="0" xr:uid="{B6047C61-EE94-4D66-BC5A-353550A57E76}">
      <text>
        <r>
          <rPr>
            <sz val="9"/>
            <color indexed="81"/>
            <rFont val="Segoe UI"/>
            <family val="2"/>
          </rPr>
          <t>Reclassificação Mais Valia</t>
        </r>
      </text>
    </comment>
    <comment ref="AE20" authorId="0" shapeId="0" xr:uid="{6540CE86-6170-4890-917A-E13B905DF851}">
      <text>
        <r>
          <rPr>
            <sz val="9"/>
            <color indexed="81"/>
            <rFont val="Segoe UI"/>
            <family val="2"/>
          </rPr>
          <t>Reclassificação Mais Valia</t>
        </r>
      </text>
    </comment>
    <comment ref="AB21" authorId="0" shapeId="0" xr:uid="{88AF51B8-9448-420D-AA19-A31F056625EA}">
      <text>
        <r>
          <rPr>
            <sz val="9"/>
            <color indexed="81"/>
            <rFont val="Segoe UI"/>
            <family val="2"/>
          </rPr>
          <t>Reclassificação Mais Valia</t>
        </r>
      </text>
    </comment>
    <comment ref="AE21" authorId="0" shapeId="0" xr:uid="{9C9CAA66-78FE-49E8-8385-D929809BBDB2}">
      <text>
        <r>
          <rPr>
            <sz val="9"/>
            <color indexed="81"/>
            <rFont val="Segoe UI"/>
            <family val="2"/>
          </rPr>
          <t>Reclassificação Mais Valia</t>
        </r>
      </text>
    </comment>
    <comment ref="AB24" authorId="0" shapeId="0" xr:uid="{D4ED5734-CCD9-4D0B-AF5F-363689C59EA9}">
      <text>
        <r>
          <rPr>
            <sz val="9"/>
            <color indexed="81"/>
            <rFont val="Segoe UI"/>
            <family val="2"/>
          </rPr>
          <t>Reclassificação Mais Valia</t>
        </r>
      </text>
    </comment>
    <comment ref="AE24" authorId="0" shapeId="0" xr:uid="{EB97BAA0-13C9-417B-800F-281C928E831E}">
      <text>
        <r>
          <rPr>
            <sz val="9"/>
            <color indexed="81"/>
            <rFont val="Segoe UI"/>
            <family val="2"/>
          </rPr>
          <t>Reclassificação Mais Valia</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Luiz Paulo Facciuto Roschel</author>
  </authors>
  <commentList>
    <comment ref="A31" authorId="0" shapeId="0" xr:uid="{A089FAB4-F5E0-40B5-B728-99D2BB2AA694}">
      <text>
        <r>
          <rPr>
            <sz val="8"/>
            <color indexed="81"/>
            <rFont val="Segoe UI"/>
            <family val="2"/>
          </rPr>
          <t>Ajustes:
4T20 - (+) Decisão judicial Pis/Cofins / (+) Law suit Pis/Cofins
4T20 - (-) Participação nos lucros Pis/Cofins / (-) Profit sharing Pis/Cofins 
4T23 - (+) Provisão adicional de Estoque / (+) Aditional provision for Inventories
4T23 - (-) Baixa passivo financeiro / (-) Writing off financial debt</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Luiz Paulo Facciuto Roschel</author>
  </authors>
  <commentList>
    <comment ref="A31" authorId="0" shapeId="0" xr:uid="{6E589C39-5962-4D5D-8AEA-DC50CBDC5522}">
      <text>
        <r>
          <rPr>
            <sz val="8"/>
            <color indexed="81"/>
            <rFont val="Segoe UI"/>
            <family val="2"/>
          </rPr>
          <t>Ajustes:
2011 - (+/-) Ajuste descontinuidade de negócios / Business discontinuity adjustment
2020 - (+) Decisão judicial Pis/Cofins / Law suit Pis/Cofins
2020 - (-) Participação nos lucros Pis/Cofins / Profit sharing Pis/Cofins 
2023 - (+) Provisão adicional de Estoque / Aditional provision for Inventories
2023 - (-) Baixa passivo financeiro / Writing off financial debt</t>
        </r>
      </text>
    </comment>
  </commentList>
</comments>
</file>

<file path=xl/sharedStrings.xml><?xml version="1.0" encoding="utf-8"?>
<sst xmlns="http://schemas.openxmlformats.org/spreadsheetml/2006/main" count="696" uniqueCount="355">
  <si>
    <t>EBITDA</t>
  </si>
  <si>
    <t>ROIC</t>
  </si>
  <si>
    <t xml:space="preserve"> * EBITDA</t>
  </si>
  <si>
    <t xml:space="preserve"> * ROIC</t>
  </si>
  <si>
    <t>NOPAT</t>
  </si>
  <si>
    <t>ROIC Pre-tax</t>
  </si>
  <si>
    <t>Intelbras S.A. - Indústria de Telecomunicação Eletrônica Brasileira</t>
  </si>
  <si>
    <t>Consolidado</t>
  </si>
  <si>
    <t>4T20</t>
  </si>
  <si>
    <t>3T20</t>
  </si>
  <si>
    <t>2T20</t>
  </si>
  <si>
    <t>1T20</t>
  </si>
  <si>
    <t>4T19</t>
  </si>
  <si>
    <t>3T19</t>
  </si>
  <si>
    <t>2T19</t>
  </si>
  <si>
    <t>1T19</t>
  </si>
  <si>
    <t>1S20</t>
  </si>
  <si>
    <t>9M20</t>
  </si>
  <si>
    <t>9M19</t>
  </si>
  <si>
    <t>1S19</t>
  </si>
  <si>
    <t>% EBITDA</t>
  </si>
  <si>
    <t>1T21</t>
  </si>
  <si>
    <t>2T21</t>
  </si>
  <si>
    <t>(reapresentado)</t>
  </si>
  <si>
    <t>INTELBRAS</t>
  </si>
  <si>
    <t>3T21</t>
  </si>
  <si>
    <t>4T21</t>
  </si>
  <si>
    <t>1T22</t>
  </si>
  <si>
    <t>2T22</t>
  </si>
  <si>
    <t>1S22</t>
  </si>
  <si>
    <t>1S21</t>
  </si>
  <si>
    <t>9M21</t>
  </si>
  <si>
    <t>Balanços patrimoniais / Balance sheets</t>
  </si>
  <si>
    <t>(Em milhares de reais) / (Amounts in thousands of Brazilian reais – R$)</t>
  </si>
  <si>
    <t>Demonstrações de resultados / Statements of income</t>
  </si>
  <si>
    <t xml:space="preserve">(Em milhares de Reais, exceto quando indicado) / (Amounts in thousands of Brazilian reais – R$, except earnings per share) </t>
  </si>
  <si>
    <t>Receita operacional líquida / Net operating revenue</t>
  </si>
  <si>
    <t>Demonstrações dos fluxos de caixa / Statements of cash flows</t>
  </si>
  <si>
    <t xml:space="preserve">Receita Operacional Líquida / Net operating revenue </t>
  </si>
  <si>
    <t>Lucro Bruto / Gross profit</t>
  </si>
  <si>
    <t>Margem Bruta / Gross Margin</t>
  </si>
  <si>
    <t>Margem EBITDA / EBITDA Margin</t>
  </si>
  <si>
    <t>Lucro Liquido / Profit for the period</t>
  </si>
  <si>
    <t>Margem Liquida / Net Profit Margin</t>
  </si>
  <si>
    <t xml:space="preserve">ROIC (pre-tax) </t>
  </si>
  <si>
    <t>Lucro líquido / Profit for the period</t>
  </si>
  <si>
    <t>(+/-) IR/CSLL / (+/-) income tax and social contribution</t>
  </si>
  <si>
    <t xml:space="preserve">(+/-) Resultado financeiro líquido / (+/-) Net finance results </t>
  </si>
  <si>
    <t>R$ Mil (Exceto quando indicado) / R$ thousands</t>
  </si>
  <si>
    <t xml:space="preserve">Lucro operacional antes do resultado financeiro / Operating profit before finance income (costs) </t>
  </si>
  <si>
    <t xml:space="preserve">Imposto de renda e contribuição social / Income tax and social contribution </t>
  </si>
  <si>
    <t xml:space="preserve">Capital empregado / Capital employed </t>
  </si>
  <si>
    <t>SEGURANÇA / SECURITY</t>
  </si>
  <si>
    <t>ENERGIA / ENERGY</t>
  </si>
  <si>
    <t xml:space="preserve">% Lucro Bruto / % Gross profit </t>
  </si>
  <si>
    <t/>
  </si>
  <si>
    <t>(Caixa)/Dívida líquida / Net cash</t>
  </si>
  <si>
    <t xml:space="preserve">Patrimônio líquido / Equity </t>
  </si>
  <si>
    <t>3T22</t>
  </si>
  <si>
    <t>9M22</t>
  </si>
  <si>
    <t>4T22</t>
  </si>
  <si>
    <t>2022.4T</t>
  </si>
  <si>
    <t>Inclusão conta "Fornecedores risco sacado / Accounts payables drawn risk"</t>
  </si>
  <si>
    <t>Registro de alterações</t>
  </si>
  <si>
    <t>Reclassificação das contas de Despesas Operacionais no 4T21</t>
  </si>
  <si>
    <t>1T23</t>
  </si>
  <si>
    <t>2023.1T</t>
  </si>
  <si>
    <t>Correção do texto da célula A94 da planilha "BP-R", de "Total do passivo não circulante" / Total equity" para "Total do Patrimônio Líquido / Total equity", sem qualquer outra alteração.</t>
  </si>
  <si>
    <t>Inclusão da linha 18 da planilha "FC" (Juros provisionados e variação cambial sobre Contas a pagar por aquisição de empresa / Accrued interest and exchange differences on company acquisitions payables) e abertura dos saldos no 3T22 e 4T22</t>
  </si>
  <si>
    <t>Ajuste arredondamento célula Q45 e Q51 da planilha "FC"</t>
  </si>
  <si>
    <t>Ajuste células B18 e B30 da Planilha "BP-R" conforme balanço reapresentado em 2018</t>
  </si>
  <si>
    <t>2T23</t>
  </si>
  <si>
    <t>2023.2T</t>
  </si>
  <si>
    <t>Ajuste células R26, R33 e R37 da Planilha "FC" conforme publicação ITR 1T23</t>
  </si>
  <si>
    <t>3T23</t>
  </si>
  <si>
    <t>4T23</t>
  </si>
  <si>
    <t>EBITDA Ajustado / Adjusted EBITDA</t>
  </si>
  <si>
    <t>% EBITDA Ajustado / % Adjusted EBITDA</t>
  </si>
  <si>
    <t>1S23</t>
  </si>
  <si>
    <t>9M23</t>
  </si>
  <si>
    <t>2023.4T</t>
  </si>
  <si>
    <t>Inclusão da linha 16 da planilha "FC" (Juros provisionados e variação cambial sobre empréstimos, arrendamentos e Contas a pagar por aquisição de empresa / Accrued interest and exchange, leasing and company acquisitions payables exchange differences)</t>
  </si>
  <si>
    <t>4T23*</t>
  </si>
  <si>
    <t>1T24</t>
  </si>
  <si>
    <t>2T24</t>
  </si>
  <si>
    <t>3T24</t>
  </si>
  <si>
    <t>4T24</t>
  </si>
  <si>
    <t>TIC / ICT</t>
  </si>
  <si>
    <t>Lucro Bruto Consolidado / Gross profit</t>
  </si>
  <si>
    <t>2024.2T</t>
  </si>
  <si>
    <t>Alteração das linhas 57&gt;59 da planilha "BP-R" (Juros sobre capital próprio/dividendos / Interest on capital/dividends)</t>
  </si>
  <si>
    <t>Alteração das linhas 58&gt;57 da planilha "BP-R" (Contas a pagar por aquisição de empresa / Payables for acquisition of businesses)</t>
  </si>
  <si>
    <t>Alteração das linhas 86&gt;88 da planilha "BP-R" (Lucros Acumulados / Retained earnings)</t>
  </si>
  <si>
    <t>Alteração das linhas 87&gt;86 da planilha "BP-R" (Ajustes de avaliação patrimonial / Valuation adjustments to equity)</t>
  </si>
  <si>
    <t>Alteração das linhas 88&gt;87 da planilha "BP-R" (Ajustes acumulados de conversão / Cumulative translation adjustments)</t>
  </si>
  <si>
    <t>Alteração das linhas 45&gt;47 da planilha "FC" (Imposto de renda e contribuição social pagos / Income tax and social contribution paid)</t>
  </si>
  <si>
    <t>Alteração das linhas 46&gt;45 da planilha "FC" (Aumento em outras contas a pagar / Increase (decrease) in other payables)</t>
  </si>
  <si>
    <t>Alteração das linhas 59&gt;54 da planilha "FC" (Imposto de renda e contribuição social pagos / Income tax and social contribution paid)</t>
  </si>
  <si>
    <t>Alteração das linhas 47&gt;46 da planilha "FC" (Aquisições de bens dos ativos intangíveis / Acquisition of intangible assets)</t>
  </si>
  <si>
    <t>Alteração das linhas 54&gt;59 da planilha "FC" ((Aquisições) baixas de outros investimentos / Acquisition of investments in subsidiaries, net of cash and cash equivalents)</t>
  </si>
  <si>
    <t>Ajustes de alinhamento com DFs:</t>
  </si>
  <si>
    <t>01/01/2018 a 31/12/2018</t>
  </si>
  <si>
    <t>01/01/2019 a 28/03/2019</t>
  </si>
  <si>
    <t>01/04/2019 a 30/06/2019</t>
  </si>
  <si>
    <t>01/07/2019 a 30/09/2019</t>
  </si>
  <si>
    <t>01/10/2019 a 31/12/2019</t>
  </si>
  <si>
    <t>01/01/2019 a 30/06/2019</t>
  </si>
  <si>
    <t>01/01/2019 a 30/09/2019</t>
  </si>
  <si>
    <t>01/01/2019 a 31/12/2019</t>
  </si>
  <si>
    <t>01/01/2020 a 28/03/2020</t>
  </si>
  <si>
    <t>01/04/2020 a 30/06/2020</t>
  </si>
  <si>
    <t>01/07/2020 a 30/09/2020</t>
  </si>
  <si>
    <t>01/10/2020 a 31/12/2020</t>
  </si>
  <si>
    <t>01/01/2020 a 30/06/2020</t>
  </si>
  <si>
    <t>01/01/2020 a 30/09/2020</t>
  </si>
  <si>
    <t>01/01/2020 a 31/12/2020</t>
  </si>
  <si>
    <t>01/01/2021 a 31/03/2021</t>
  </si>
  <si>
    <t>01/04/2021 a 30/06/2021</t>
  </si>
  <si>
    <t>01/07/2021 a 30/09/2021</t>
  </si>
  <si>
    <t>01/10/2021 a 31/12/2021</t>
  </si>
  <si>
    <t>01/01/2021 a 30/06/2021</t>
  </si>
  <si>
    <t>01/01/2021 a 30/09/2021</t>
  </si>
  <si>
    <t>01/01/2021 a 31/12/2021</t>
  </si>
  <si>
    <t>01/01/2022 a 31/03/2022</t>
  </si>
  <si>
    <t>01/04/2022 a 30/06/2022</t>
  </si>
  <si>
    <t>01/07/2022 a 30/09/2022</t>
  </si>
  <si>
    <t>01/10/2022 a 31/12/2022</t>
  </si>
  <si>
    <t>01/01/2022 a 30/06/2022</t>
  </si>
  <si>
    <t>01/01/2022 a 30/09/2022</t>
  </si>
  <si>
    <t>01/01/2022 a 31/12/2022</t>
  </si>
  <si>
    <t>01/01/2023 a 31/03/2023</t>
  </si>
  <si>
    <t>01/04/2023 a 30/06/2023</t>
  </si>
  <si>
    <t>01/07/2023 a 30/09/2023</t>
  </si>
  <si>
    <t>01/10/2023 a 31/12/2023</t>
  </si>
  <si>
    <t>01/01/2023 a 30/06/2023</t>
  </si>
  <si>
    <t>01/01/2023 a 30/09/2023</t>
  </si>
  <si>
    <t>01/01/2023 a 31/12/2023</t>
  </si>
  <si>
    <t>01/01/2024 a 31/03/2024</t>
  </si>
  <si>
    <t>01/04/2024 a 30/06/2024</t>
  </si>
  <si>
    <t>01/07/2024 a 30/09/2024</t>
  </si>
  <si>
    <t>01/01/2017 a 31/12/2017</t>
  </si>
  <si>
    <t>01/01/2016 a 31/12/2016</t>
  </si>
  <si>
    <t>01/01/2015 a 31/12/2015</t>
  </si>
  <si>
    <t>01/01/2011 a 31/12/2011</t>
  </si>
  <si>
    <t>01/01/2012 a 31/12/2012</t>
  </si>
  <si>
    <t>01/01/2013 a 31/12/2013</t>
  </si>
  <si>
    <t>01/01/2014 a 31/12/2014</t>
  </si>
  <si>
    <t xml:space="preserve">Resultado líquido das operações descontinuadas (líquido de imposto) </t>
  </si>
  <si>
    <t xml:space="preserve">(+) Depreciação e Amortização / (+) Depreciation &amp; (+) Amortization </t>
  </si>
  <si>
    <t>01/10/2024 a 31/12/2024</t>
  </si>
  <si>
    <t>1S24</t>
  </si>
  <si>
    <t>01/01/2024 a 30/06/2024</t>
  </si>
  <si>
    <t>9M24</t>
  </si>
  <si>
    <t>01/01/2024 a 30/09/2024</t>
  </si>
  <si>
    <t>01/01/2024 a 31/12/2024</t>
  </si>
  <si>
    <t>(+/-) Ajustes / (+/-) Adjustments</t>
  </si>
  <si>
    <t xml:space="preserve"> </t>
  </si>
  <si>
    <t xml:space="preserve">   Programa recompra de ações</t>
  </si>
  <si>
    <t>ri@intelbras.com.br</t>
  </si>
  <si>
    <t>Voltar ao índice</t>
  </si>
  <si>
    <t xml:space="preserve"> * Principais indicadores financeiros trimestrais / Main quarterly financial indicators</t>
  </si>
  <si>
    <t>Indicadores financeiros trimestrais / Quarterly financial indicators</t>
  </si>
  <si>
    <t>Indicadores financeiros anuais / Annual financial indicators</t>
  </si>
  <si>
    <t xml:space="preserve"> * Principais indicadores financeiros anuais / Main annual financial indicators</t>
  </si>
  <si>
    <t>Informação por Segmento / Information by Segment</t>
  </si>
  <si>
    <t>Registro de Alterações / Changelog</t>
  </si>
  <si>
    <t>Pré IPO</t>
  </si>
  <si>
    <t>2024.4T</t>
  </si>
  <si>
    <t>Adição de informações financeiras dos anos 2011 a 2016.</t>
  </si>
  <si>
    <t>Custos dos produtos vendidos e dos serviços prestados / Cost of sales and services</t>
  </si>
  <si>
    <t>Lucro bruto / Gross profit</t>
  </si>
  <si>
    <t>Receitas (despesas) operacionais / Operating income (expenses)</t>
  </si>
  <si>
    <t>Com vendas / Selling expenses</t>
  </si>
  <si>
    <t xml:space="preserve">Administrativas e gerais / General and administrative expenses </t>
  </si>
  <si>
    <t>Participação dos empregados / Employee profit sharing</t>
  </si>
  <si>
    <t xml:space="preserve">Equivalência patrimonial / Share of profit (loss) of subsidiaries </t>
  </si>
  <si>
    <t>Outras receitas (despesas) operacionais, líquidas / Other operating income (expenses), net</t>
  </si>
  <si>
    <t>Lucro operacional antes do resultado financeiro / Operating profit before finance income (costs)</t>
  </si>
  <si>
    <t>Receitas financeira / Finance income</t>
  </si>
  <si>
    <t>Despesas financeira / Finance costs</t>
  </si>
  <si>
    <t>Variação cambial líquida / Exchange gains (losses), net</t>
  </si>
  <si>
    <t>Resultado antes dos impostos / Profit before taxes</t>
  </si>
  <si>
    <t>Imposto de renda e contribuição social - corrente / Current income tax and social contribution</t>
  </si>
  <si>
    <t>Imposto de renda e contribuição social - diferido / Deferred income tax and social contribution</t>
  </si>
  <si>
    <t>Resultado líquido do exercício / Profit for the period</t>
  </si>
  <si>
    <t>1T25</t>
  </si>
  <si>
    <t>2T25</t>
  </si>
  <si>
    <t>3T25</t>
  </si>
  <si>
    <t>4T25</t>
  </si>
  <si>
    <t>1S25</t>
  </si>
  <si>
    <t>9M25</t>
  </si>
  <si>
    <t>01/01/2025 a 31/03/2025</t>
  </si>
  <si>
    <t>01/04/2025 a 30/06/2025</t>
  </si>
  <si>
    <t>01/07/2025 a 30/09/2025</t>
  </si>
  <si>
    <t>01/10/2025 a 31/12/2025</t>
  </si>
  <si>
    <t>01/01/2025 a 30/06/2025</t>
  </si>
  <si>
    <t>01/01/2025 a 30/09/2025</t>
  </si>
  <si>
    <t>01/01/2025 a 31/12/2025</t>
  </si>
  <si>
    <t>Fluxo de caixa das atividades operacionais / Cash flows from operating activities</t>
  </si>
  <si>
    <t xml:space="preserve">   Lucro antes dos impostos / Profit before taxes</t>
  </si>
  <si>
    <t>Ajustes para: / Adjustments to:</t>
  </si>
  <si>
    <t xml:space="preserve">         Juros provisionados e variação cambial sobre empréstimos, arrendamentos e Contas a pagar por aquisição de empresa / Accrued interest and exchange, leasing and company acquisitions payables exchange differences </t>
  </si>
  <si>
    <t xml:space="preserve">         Juros provisionados e variação cambial sobre empréstimos / Accrued interest and exchange differences </t>
  </si>
  <si>
    <t xml:space="preserve">         Juros provisionados e variação cambial sobre arrendamentos / Accrued interest and leasing differences </t>
  </si>
  <si>
    <t xml:space="preserve">         Juros provisionados e variação cambial sobre Contas a pagar por aquisição de empresa / Accrued interest and exchange differences on company acquisitions payables</t>
  </si>
  <si>
    <t xml:space="preserve">         Depreciação / Depreciation</t>
  </si>
  <si>
    <t xml:space="preserve">         Amortização / Amortization</t>
  </si>
  <si>
    <t xml:space="preserve">         Resultado de equivalência patrimonial / Share of profit (loss) of subsidiaries</t>
  </si>
  <si>
    <t xml:space="preserve">         Resultado na baixa de ativos / Write-offs</t>
  </si>
  <si>
    <t xml:space="preserve">         Provisão para riscos tributários, trabalhistas e cíveis / Provision for tax, labor and civil risks</t>
  </si>
  <si>
    <t xml:space="preserve">         Provisão para perda de crédito esperada / Allowance for expected credit loss</t>
  </si>
  <si>
    <t xml:space="preserve">         Provisão para perdas com estoques / Allowance for inventory losses</t>
  </si>
  <si>
    <t xml:space="preserve">         Créditos tributários e atualização monetária / Tax credits</t>
  </si>
  <si>
    <t xml:space="preserve">         Ajuste a valor presente / Adjustment to present value</t>
  </si>
  <si>
    <t xml:space="preserve">         Provisão descontos comerciais / Accrued trade discounts</t>
  </si>
  <si>
    <t xml:space="preserve">         Provisão para garantias / Provision for warranties</t>
  </si>
  <si>
    <t xml:space="preserve">         Aumento (redução) em Instrumentos financeiros derivativos / Derivative instruments</t>
  </si>
  <si>
    <t xml:space="preserve">         Resultado na baixa de passivo financeiro / Writing off financial debt</t>
  </si>
  <si>
    <t xml:space="preserve">         Resultado na baixa de arrendamentos, imobilizado e intangível / Result in the write-off of leases, fixed assets and intangibles</t>
  </si>
  <si>
    <t xml:space="preserve">   Lucro efeito Caixa / Adjusted Profit</t>
  </si>
  <si>
    <t xml:space="preserve">      Variações nos ativos e passivos / Changes in assets and liabilities</t>
  </si>
  <si>
    <t xml:space="preserve">         (Aumento) redução em contas a receber de clientes / (Increase) decrease in trade receivables</t>
  </si>
  <si>
    <t xml:space="preserve">         (Aumento) em estoques / (Increase) decrease in inventories</t>
  </si>
  <si>
    <t xml:space="preserve">         (Aumento) em tributos a recuperar / (Increase) decrease in recoverable taxes</t>
  </si>
  <si>
    <t xml:space="preserve">         (Aumento) redução em depósitos judiciais / (Increase) decrease in escrow deposits</t>
  </si>
  <si>
    <t xml:space="preserve">         (Aumento) em outros ativos / (Increase) decrease in other assets</t>
  </si>
  <si>
    <t xml:space="preserve">         (Redução) aumento em fornecedores / Increase (decrease) in trade payables</t>
  </si>
  <si>
    <t xml:space="preserve">         (Redução) aumento em salários, encargos e participação a pagar / Increase (decrease) in payroll, related taxes and profit sharing</t>
  </si>
  <si>
    <t xml:space="preserve">         (Redução) em tributos a recolher / Increase (decrease) in taxes payable</t>
  </si>
  <si>
    <t xml:space="preserve">         Aumento em contas a pagar por aquisição de empresa / Increase in company acquisitions payables</t>
  </si>
  <si>
    <t xml:space="preserve">         Aumento em outras contas a pagar / Increase (decrease) in other payables</t>
  </si>
  <si>
    <t xml:space="preserve">         Imposto de renda e contribuição social pagos / Income tax and social contribution paid</t>
  </si>
  <si>
    <t xml:space="preserve">    Caixa líquido gerado das atividades operacionais / Net cash provided by (used in) operating activities</t>
  </si>
  <si>
    <t>Fluxos de caixa das atividades de investimentos / Cash flows from investing activities</t>
  </si>
  <si>
    <t xml:space="preserve">   Aquisições de investidas, líquidas do caixa adquirido / Acquisition of investments in subsidiaries, net of cash and cash equivalents</t>
  </si>
  <si>
    <t xml:space="preserve">   Aquisições de bens dos ativos imobilizados / Acquisition of property, plant and equipment items</t>
  </si>
  <si>
    <t xml:space="preserve">   Aquisições de bens dos ativos intangíveis / Acquisition of intangible assets</t>
  </si>
  <si>
    <t xml:space="preserve">   Recebimento pela venda do imobilizado / Proceeds from sale of property, plant and equipment </t>
  </si>
  <si>
    <t xml:space="preserve">   Aumento de capital em investida / Capital increase in investee</t>
  </si>
  <si>
    <t xml:space="preserve">   (Aquisição) ou perdas em investimentos / (Acquisitions) write-off of other investments</t>
  </si>
  <si>
    <t xml:space="preserve">   Caixa proveniente de combinação de negócios / Cash from business combinations</t>
  </si>
  <si>
    <t xml:space="preserve">   (Aquisições) baixas de outros investimentos / Acquisition of investments in subsidiaries, net of cash and cash equivalents</t>
  </si>
  <si>
    <t xml:space="preserve">   Caixa líquido aplicado nas atividades de investimentos / Net cash used in investing activities</t>
  </si>
  <si>
    <t>Fluxo de caixa das atividades de financiamentos / Cash flows from financing activities</t>
  </si>
  <si>
    <t xml:space="preserve">   Empréstimos concedidos  - Partes Relacionadas / Loans granted (intragroup)</t>
  </si>
  <si>
    <t xml:space="preserve">   Empréstimos tomados / Borrowings</t>
  </si>
  <si>
    <t xml:space="preserve">   Empréstimos pagos (principal) / Borrowings paid (principal)</t>
  </si>
  <si>
    <t xml:space="preserve">   Empréstimos pagos (juros) / Borrowings paid (interest)</t>
  </si>
  <si>
    <t xml:space="preserve">   Pagamento de arrendamento (principal) / Payment of lease (principal)</t>
  </si>
  <si>
    <t xml:space="preserve">   Pagamento de arrendamento (Juros) / Payment of lease (finance charges)</t>
  </si>
  <si>
    <t xml:space="preserve">   Pagamento por aquisições de empresas (principal) / Payment for acquisition of companies (principal)</t>
  </si>
  <si>
    <t xml:space="preserve">   Pagamento por aquisições de empresas (juros) / Payment for acquisition of companies (finance charges)</t>
  </si>
  <si>
    <t xml:space="preserve">   Pagamento de dividendos não-controladores / Payment of dividends to non-controlling shareholders</t>
  </si>
  <si>
    <t xml:space="preserve">   Aumento de capital / Capital increase</t>
  </si>
  <si>
    <t xml:space="preserve">   Gastos com emissão de ações / Share issuance costs</t>
  </si>
  <si>
    <t xml:space="preserve">   Dividendos pagos / Dividends paid</t>
  </si>
  <si>
    <t xml:space="preserve">   Juros sobre o capital próprio e dividendos pagos / Dividends and interest on capital paid</t>
  </si>
  <si>
    <t xml:space="preserve">   Caixa líquido aplicado nas atividades de financiamentos / Net cash (used in) provided by financing activities</t>
  </si>
  <si>
    <t xml:space="preserve">Aumento (redução) líquido em caixa e equivalentes de caixa / (Decrease) increase in cash and cash equivalents, net </t>
  </si>
  <si>
    <t>Caixa e equivalentes de caixa no início do exercício / Cash and cash equivalents at the beginning of the period</t>
  </si>
  <si>
    <t>Caixa e equivalentes de caixa no final do exercício / Cash and cash equivalents at the end of the period</t>
  </si>
  <si>
    <t>Ativo / Assets</t>
  </si>
  <si>
    <t>Ativo circulante / Current assets</t>
  </si>
  <si>
    <t>Caixa e equivalentes de caixa / Cash and cash equivalents</t>
  </si>
  <si>
    <t>Títulos e valores mobiliários / Securities</t>
  </si>
  <si>
    <t>Contas a receber de clientes / Trade receivables</t>
  </si>
  <si>
    <t>Estoques / Inventories</t>
  </si>
  <si>
    <t>Tributos a recuperar / Recoverable taxes</t>
  </si>
  <si>
    <t>Despesas antecipadas / Prepaid expenses</t>
  </si>
  <si>
    <t>Instrumentos financeiros derivativos - ativo / Derivative instruments</t>
  </si>
  <si>
    <t>Outros créditos / Other receivables</t>
  </si>
  <si>
    <t>Total do ativo circulante / Total current assets</t>
  </si>
  <si>
    <t>Ativo não circulante / Noncurrent assets</t>
  </si>
  <si>
    <t>Depósitos judiciais / Escrow deposits</t>
  </si>
  <si>
    <t>Tributos diferidos / Deferred taxes</t>
  </si>
  <si>
    <t>Partes relacionadas / Related parties</t>
  </si>
  <si>
    <t>Investimentos / Investments</t>
  </si>
  <si>
    <t>Direito de uso / Lease right of use</t>
  </si>
  <si>
    <t>Imobilizado / Property, plant and equipment</t>
  </si>
  <si>
    <t>Intangível / Intangible assets</t>
  </si>
  <si>
    <t>Total do ativo não circulante / Total noncurrent assets</t>
  </si>
  <si>
    <t>Total do ativo / Total assets</t>
  </si>
  <si>
    <t>Passivo / Liabilities</t>
  </si>
  <si>
    <t>Passivo circulante / Current liabilities</t>
  </si>
  <si>
    <t>Fornecedores / Trade payables</t>
  </si>
  <si>
    <t>Fornecedores risco sacado / Accounts payables drawn risk</t>
  </si>
  <si>
    <t>Financiamentos e empréstimos / Borrowings and financing</t>
  </si>
  <si>
    <t>Arrendamento Mercantil / Leases</t>
  </si>
  <si>
    <t>Instrumentos financeiros derivativos / Derivative instruments</t>
  </si>
  <si>
    <t>Salários, encargos e participações a pagar / Payroll, related taxes and profit sharing</t>
  </si>
  <si>
    <t>Tributos a recolher / Taxes payable</t>
  </si>
  <si>
    <t>Provisão para garantias / Provision for warranties</t>
  </si>
  <si>
    <t>Provisão para riscos tributários, trabalhistas e cíveis / Provision for tax, labor and civil risks</t>
  </si>
  <si>
    <t>Contas a pagar por aquisição de empresa / Payables for acquisition of businesses</t>
  </si>
  <si>
    <t>Comissão a pagar / Commissions payable</t>
  </si>
  <si>
    <t>Juros sobre capital próprio/dividendos / Interest on capital/dividends</t>
  </si>
  <si>
    <t>Outras contas a pagar / Other payables</t>
  </si>
  <si>
    <t>Total do passivo circulante / Total current liabilities</t>
  </si>
  <si>
    <t>Passivo não circulante / Noncurrent liabilities</t>
  </si>
  <si>
    <t>Investimentos com passivo a descoberto / Uncovered liability investments</t>
  </si>
  <si>
    <t>Instrumentos financeiros derivativos / Derivative financial instruments</t>
  </si>
  <si>
    <t>Total do passivo não circulante / Total noncurrent liabilities</t>
  </si>
  <si>
    <t>Patrimônio líquido / Equity</t>
  </si>
  <si>
    <t>Capital social / Capital</t>
  </si>
  <si>
    <t>Ações em tesouraria / Treasury shares</t>
  </si>
  <si>
    <t>Dividendos adicionais propostos / Aditional dividends proposed</t>
  </si>
  <si>
    <t>Reservas de lucros / Earnings reserves</t>
  </si>
  <si>
    <t>Ajustes de avaliação patrimonial / Valuation adjustments to equity</t>
  </si>
  <si>
    <t>Ajustes acumulados de conversão / Cumulative translation adjustments</t>
  </si>
  <si>
    <t>Lucros Acumulados / Retained earnings</t>
  </si>
  <si>
    <t>Patrimônio líquido atribuível aos acionistas da controladora / Equity attributable to owners of the Company</t>
  </si>
  <si>
    <t>Participação de não controladores / Noncontrolling interests</t>
  </si>
  <si>
    <t>Total do Patrimônio Líquido / Total equity</t>
  </si>
  <si>
    <t>Total do passivo e patrimônio líquido / Total liabilities and equity</t>
  </si>
  <si>
    <t>-</t>
  </si>
  <si>
    <t>2025.2T</t>
  </si>
  <si>
    <t>Correção de informações dos BPs e DRE de 2011 a 2014 com base na DFs publicadas nos respectivos anos</t>
  </si>
  <si>
    <t>Correção de informações da planilha "Indicadores Anuais (2011-Atual)" - EBITDA - 2024</t>
  </si>
  <si>
    <t>Correção de informações da planilha "Ind. Trimestrais (2019-Atual)" - EBITDA - 1T25 e 2T25</t>
  </si>
  <si>
    <t>Gastos com emissão de ações / Share issuance costs</t>
  </si>
  <si>
    <t>2025.3T</t>
  </si>
  <si>
    <t>Alteração do título da linha 83 da planilha "BP-R" (Gastos com emissão de ações / Share issuance costs)</t>
  </si>
  <si>
    <t xml:space="preserve">   Empréstimos pagos (derivativos) / Borrowings paid (derivatives)</t>
  </si>
  <si>
    <t>1T26</t>
  </si>
  <si>
    <t>2T26</t>
  </si>
  <si>
    <t>3T26</t>
  </si>
  <si>
    <t>4T26</t>
  </si>
  <si>
    <t>1S26</t>
  </si>
  <si>
    <t>9M26</t>
  </si>
  <si>
    <t>01/01/2026 a 31/03/2026</t>
  </si>
  <si>
    <t>01/04/2026 a 30/06/2026</t>
  </si>
  <si>
    <t>01/07/2026 a 30/09/2026</t>
  </si>
  <si>
    <t>01/10/2026 a 31/12/2026</t>
  </si>
  <si>
    <t>01/01/2026 a 30/06/2026</t>
  </si>
  <si>
    <t>01/01/2026 a 30/09/2026</t>
  </si>
  <si>
    <t>01/01/2026 a 31/12/2026</t>
  </si>
  <si>
    <t xml:space="preserve">  -    </t>
  </si>
  <si>
    <t xml:space="preserve"> -   </t>
  </si>
  <si>
    <t>2026.2T</t>
  </si>
  <si>
    <t>Correção do saldo da célula AJ27, AJ35, AJ39 (2T25)</t>
  </si>
  <si>
    <t>Planilhas Interativas 2T26</t>
  </si>
  <si>
    <t>2Q26 Interactive Spreadsheets</t>
  </si>
  <si>
    <t xml:space="preserve">         Resultado na baixa de estoque / Gain (loss) on write-off of inventories</t>
  </si>
  <si>
    <t xml:space="preserve">   Resgate de títulos e valores mobiliários vinculado à obrigação de aquisição de empresas / Redemption of securities linked to obligations from business acquisitions</t>
  </si>
  <si>
    <t xml:space="preserve">   Pagamento por aquisição de empresas (principal) / Payment for business acquisitions (principal)</t>
  </si>
  <si>
    <t xml:space="preserve">   Efeito de variação cambial sobre caixa e equivalentes de caixa / Effect of exchange rate changes on cash and cash equivalents</t>
  </si>
  <si>
    <t>DFC: Inclusão linha "Resultado na baixa de estoque / Gain (loss) on write-off of inventories"</t>
  </si>
  <si>
    <t>DFC: Inclusão linha "Resgate de títulos e valores mobiliários vinculado à obrigação de aquisição de empresas / Redemption of securities linked to obligations from business acquisitions"</t>
  </si>
  <si>
    <t>DFC: Inclusão linha "Pagamento por aquisição de empresas (principal) / Payment for business acquisitions (principal)"</t>
  </si>
  <si>
    <t>DFC: Inclusão linha "Efeito de variação cambial sobre caixa e equivalentes de caixa / Effect of exchange rate changes on cash and cash equivalents"</t>
  </si>
  <si>
    <t>Ajustes de alinhamento com DFs reapresentadas:</t>
  </si>
  <si>
    <t>Correção do saldo de 2016 na planilha "BP-R" (coluna G) conforme DFs reapresentadas</t>
  </si>
  <si>
    <t>Ajuste do caixa e equivalentes de caixa no final de 2016 (célula G90) e no início de 2016 (célula G89) na planilha "FC", para refletir a base reapresentada</t>
  </si>
  <si>
    <t>Inclusão do texto "(reapresentado)" nas colunas de 2016, 2017, 2018 e 2019 (G, H, I e N) das planilhas "BP-R", "DRE-R" e "FC", indicando que os saldos desses anos refletem as reapresentações das DFs de 2017, 2018 e 2019 (que reapresentaram os comparativos de 2016). Os saldos de 2015 e anos anteriores permanecem na base original, não reapresentada</t>
  </si>
  <si>
    <t>2026.2T v2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</si>
</sst>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_(* #,##0_);_(* \(#,##0\);_(* &quot;-&quot;_);_(@_)"/>
    <numFmt numFmtId="165" formatCode="_(* #,##0_);_(* \(#,##0\);_(* &quot;-&quot;??_);_(@_)"/>
    <numFmt numFmtId="166" formatCode="_(* #,##0.00_);_(* \(#,##0.00\);_(* &quot;-&quot;??_);_(@_)"/>
    <numFmt numFmtId="167" formatCode="0.0%"/>
    <numFmt numFmtId="168" formatCode="_-* #,##0_-;\-* #,##0_-;_-* &quot;-&quot;??_-;_-@_-"/>
  </numFmts>
  <fonts count="42">
    <font>
      <sz val="11"/>
      <color theme="1"/>
      <name val="Calibri"/>
      <family val="2"/>
      <scheme val="minor"/>
    </font>
    <font>
      <sz val="11"/>
      <color theme="1"/>
      <name val="Calibri"/>
      <family val="2"/>
      <scheme val="minor"/>
    </font>
    <font>
      <sz val="10"/>
      <name val="Geneva"/>
    </font>
    <font>
      <sz val="10"/>
      <color theme="1"/>
      <name val="Calibri"/>
      <family val="2"/>
    </font>
    <font>
      <sz val="10"/>
      <name val="Geneva"/>
      <family val="2"/>
    </font>
    <font>
      <sz val="9"/>
      <color indexed="81"/>
      <name val="Segoe UI"/>
      <family val="2"/>
    </font>
    <font>
      <sz val="8"/>
      <color indexed="81"/>
      <name val="Segoe UI"/>
      <family val="2"/>
    </font>
    <font>
      <u/>
      <sz val="11"/>
      <color theme="10"/>
      <name val="Calibri"/>
      <family val="2"/>
      <scheme val="minor"/>
    </font>
    <font>
      <sz val="12"/>
      <color theme="1"/>
      <name val="Segoe UI"/>
      <family val="2"/>
    </font>
    <font>
      <b/>
      <sz val="14"/>
      <color theme="1"/>
      <name val="Segoe UI"/>
      <family val="2"/>
    </font>
    <font>
      <u/>
      <sz val="7.7"/>
      <color theme="10"/>
      <name val="Calibri"/>
      <family val="2"/>
    </font>
    <font>
      <u/>
      <sz val="12"/>
      <color rgb="FF0070C0"/>
      <name val="Segoe UI"/>
      <family val="2"/>
    </font>
    <font>
      <sz val="10"/>
      <name val="Arial"/>
      <family val="2"/>
    </font>
    <font>
      <u/>
      <sz val="12"/>
      <color theme="7"/>
      <name val="Segoe UI"/>
      <family val="2"/>
    </font>
    <font>
      <sz val="18"/>
      <color theme="5"/>
      <name val="Segoe UI"/>
      <family val="2"/>
    </font>
    <font>
      <sz val="32"/>
      <color rgb="FFFFFFFF"/>
      <name val="Intelbras Sans"/>
    </font>
    <font>
      <sz val="22"/>
      <color rgb="FFFFFFFF"/>
      <name val="Intelbras Sans"/>
    </font>
    <font>
      <sz val="12"/>
      <color theme="1"/>
      <name val="Intelbras Sans"/>
    </font>
    <font>
      <u/>
      <sz val="18"/>
      <color theme="0"/>
      <name val="Intelbras Sans"/>
    </font>
    <font>
      <sz val="18"/>
      <color theme="0"/>
      <name val="Intelbras Sans"/>
    </font>
    <font>
      <b/>
      <sz val="8"/>
      <color theme="0"/>
      <name val="Inter"/>
    </font>
    <font>
      <b/>
      <sz val="8"/>
      <name val="Inter"/>
    </font>
    <font>
      <sz val="8"/>
      <name val="Inter"/>
    </font>
    <font>
      <sz val="8"/>
      <color theme="1"/>
      <name val="Inter"/>
    </font>
    <font>
      <i/>
      <sz val="8"/>
      <name val="Inter"/>
    </font>
    <font>
      <sz val="8"/>
      <color rgb="FF000000"/>
      <name val="Inter"/>
    </font>
    <font>
      <b/>
      <sz val="8"/>
      <color rgb="FF000000"/>
      <name val="Inter"/>
    </font>
    <font>
      <sz val="8"/>
      <color rgb="FF00B26B"/>
      <name val="Inter"/>
    </font>
    <font>
      <b/>
      <sz val="8"/>
      <color rgb="FF00B26B"/>
      <name val="Inter"/>
    </font>
    <font>
      <b/>
      <sz val="8"/>
      <color rgb="FF00A335"/>
      <name val="Inter"/>
    </font>
    <font>
      <b/>
      <sz val="8"/>
      <color theme="8"/>
      <name val="Inter"/>
    </font>
    <font>
      <sz val="8"/>
      <color theme="8"/>
      <name val="Inter"/>
    </font>
    <font>
      <u/>
      <sz val="11"/>
      <color theme="8"/>
      <name val="Inter"/>
    </font>
    <font>
      <sz val="11"/>
      <color rgb="FF00B26B"/>
      <name val="Inter"/>
    </font>
    <font>
      <sz val="11"/>
      <color theme="1"/>
      <name val="Inter"/>
    </font>
    <font>
      <sz val="11"/>
      <color theme="8"/>
      <name val="Inter"/>
    </font>
    <font>
      <i/>
      <sz val="8"/>
      <color theme="8"/>
      <name val="Inter"/>
    </font>
    <font>
      <b/>
      <sz val="10"/>
      <color theme="8"/>
      <name val="Inter"/>
    </font>
    <font>
      <b/>
      <sz val="12"/>
      <color theme="8"/>
      <name val="Inter"/>
    </font>
    <font>
      <sz val="8"/>
      <color theme="0"/>
      <name val="Inter"/>
    </font>
    <font>
      <sz val="8"/>
      <color rgb="FF163134"/>
      <name val="Inter"/>
    </font>
    <font>
      <sz val="11"/>
      <color rgb="FF163134"/>
      <name val="Inter"/>
    </font>
  </fonts>
  <fills count="7">
    <fill>
      <patternFill patternType="none"/>
    </fill>
    <fill>
      <patternFill patternType="gray125"/>
    </fill>
    <fill>
      <patternFill patternType="solid">
        <fgColor theme="0" tint="-4.9989318521683403E-2"/>
        <bgColor indexed="64"/>
      </patternFill>
    </fill>
    <fill>
      <patternFill patternType="solid">
        <fgColor rgb="FFA6A6A6"/>
        <bgColor indexed="64"/>
      </patternFill>
    </fill>
    <fill>
      <patternFill patternType="solid">
        <fgColor theme="1"/>
        <bgColor indexed="64"/>
      </patternFill>
    </fill>
    <fill>
      <patternFill patternType="solid">
        <fgColor rgb="FFEAECEC"/>
        <bgColor indexed="64"/>
      </patternFill>
    </fill>
    <fill>
      <patternFill patternType="solid">
        <fgColor theme="3"/>
        <bgColor indexed="64"/>
      </patternFill>
    </fill>
  </fills>
  <borders count="11">
    <border>
      <left/>
      <right/>
      <top/>
      <bottom/>
      <diagonal/>
    </border>
    <border>
      <left/>
      <right/>
      <top/>
      <bottom style="thin">
        <color theme="3"/>
      </bottom>
      <diagonal/>
    </border>
    <border>
      <left/>
      <right/>
      <top/>
      <bottom style="thin">
        <color rgb="FF00B26B"/>
      </bottom>
      <diagonal/>
    </border>
    <border>
      <left/>
      <right/>
      <top/>
      <bottom style="double">
        <color rgb="FF00B26B"/>
      </bottom>
      <diagonal/>
    </border>
    <border>
      <left/>
      <right/>
      <top style="thin">
        <color theme="3"/>
      </top>
      <bottom style="thin">
        <color theme="3"/>
      </bottom>
      <diagonal/>
    </border>
    <border>
      <left/>
      <right/>
      <top/>
      <bottom style="double">
        <color theme="3"/>
      </bottom>
      <diagonal/>
    </border>
    <border>
      <left/>
      <right/>
      <top/>
      <bottom style="medium">
        <color theme="3"/>
      </bottom>
      <diagonal/>
    </border>
    <border>
      <left/>
      <right/>
      <top/>
      <bottom style="dotted">
        <color theme="3"/>
      </bottom>
      <diagonal/>
    </border>
    <border>
      <left/>
      <right/>
      <top style="thin">
        <color theme="3"/>
      </top>
      <bottom style="dotted">
        <color theme="3"/>
      </bottom>
      <diagonal/>
    </border>
    <border>
      <left/>
      <right/>
      <top style="dotted">
        <color theme="3"/>
      </top>
      <bottom style="dotted">
        <color theme="3"/>
      </bottom>
      <diagonal/>
    </border>
    <border>
      <left/>
      <right/>
      <top style="dotted">
        <color theme="3"/>
      </top>
      <bottom style="thin">
        <color theme="3"/>
      </bottom>
      <diagonal/>
    </border>
  </borders>
  <cellStyleXfs count="12">
    <xf numFmtId="0" fontId="0" fillId="0" borderId="0"/>
    <xf numFmtId="43" fontId="1" fillId="0" borderId="0" applyFont="0" applyFill="0" applyBorder="0" applyAlignment="0" applyProtection="0"/>
    <xf numFmtId="9" fontId="1" fillId="0" borderId="0" applyFont="0" applyFill="0" applyBorder="0" applyAlignment="0" applyProtection="0"/>
    <xf numFmtId="37" fontId="2" fillId="0" borderId="0"/>
    <xf numFmtId="166" fontId="2" fillId="0" borderId="0" applyFont="0" applyFill="0" applyBorder="0" applyAlignment="0" applyProtection="0"/>
    <xf numFmtId="166" fontId="3" fillId="0" borderId="0" applyFont="0" applyFill="0" applyBorder="0" applyAlignment="0" applyProtection="0"/>
    <xf numFmtId="0" fontId="1" fillId="0" borderId="0"/>
    <xf numFmtId="166" fontId="4" fillId="0" borderId="0" applyFont="0" applyFill="0" applyBorder="0" applyAlignment="0" applyProtection="0"/>
    <xf numFmtId="166" fontId="3" fillId="0" borderId="0" applyFon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alignment vertical="top"/>
      <protection locked="0"/>
    </xf>
    <xf numFmtId="0" fontId="12" fillId="0" borderId="0"/>
  </cellStyleXfs>
  <cellXfs count="212">
    <xf numFmtId="0" fontId="0" fillId="0" borderId="0" xfId="0"/>
    <xf numFmtId="0" fontId="8" fillId="3" borderId="0" xfId="0" applyFont="1" applyFill="1"/>
    <xf numFmtId="0" fontId="8" fillId="6" borderId="0" xfId="0" applyFont="1" applyFill="1"/>
    <xf numFmtId="0" fontId="9" fillId="6" borderId="0" xfId="0" applyFont="1" applyFill="1"/>
    <xf numFmtId="0" fontId="14" fillId="6" borderId="0" xfId="0" applyFont="1" applyFill="1" applyAlignment="1">
      <alignment horizontal="left" indent="2"/>
    </xf>
    <xf numFmtId="0" fontId="11" fillId="6" borderId="0" xfId="10" applyFont="1" applyFill="1" applyAlignment="1" applyProtection="1">
      <alignment horizontal="left" indent="3"/>
    </xf>
    <xf numFmtId="0" fontId="13" fillId="6" borderId="0" xfId="10" applyFont="1" applyFill="1" applyAlignment="1" applyProtection="1">
      <alignment horizontal="left" indent="3"/>
    </xf>
    <xf numFmtId="0" fontId="15" fillId="6" borderId="0" xfId="0" applyFont="1" applyFill="1"/>
    <xf numFmtId="0" fontId="16" fillId="6" borderId="0" xfId="0" applyFont="1" applyFill="1"/>
    <xf numFmtId="0" fontId="17" fillId="6" borderId="0" xfId="0" applyFont="1" applyFill="1"/>
    <xf numFmtId="0" fontId="18" fillId="6" borderId="0" xfId="9" applyFont="1" applyFill="1" applyAlignment="1">
      <alignment horizontal="left" indent="2"/>
    </xf>
    <xf numFmtId="0" fontId="19" fillId="6" borderId="0" xfId="0" applyFont="1" applyFill="1" applyAlignment="1">
      <alignment horizontal="left" indent="2"/>
    </xf>
    <xf numFmtId="164" fontId="21" fillId="0" borderId="0" xfId="0" applyNumberFormat="1" applyFont="1" applyAlignment="1">
      <alignment horizontal="centerContinuous"/>
    </xf>
    <xf numFmtId="38" fontId="22" fillId="0" borderId="0" xfId="0" applyNumberFormat="1" applyFont="1" applyAlignment="1">
      <alignment horizontal="center"/>
    </xf>
    <xf numFmtId="0" fontId="23" fillId="0" borderId="0" xfId="0" applyFont="1"/>
    <xf numFmtId="38" fontId="21" fillId="0" borderId="0" xfId="0" applyNumberFormat="1" applyFont="1" applyAlignment="1">
      <alignment horizontal="center"/>
    </xf>
    <xf numFmtId="38" fontId="24" fillId="0" borderId="0" xfId="0" applyNumberFormat="1" applyFont="1" applyAlignment="1">
      <alignment horizontal="center"/>
    </xf>
    <xf numFmtId="0" fontId="22" fillId="0" borderId="0" xfId="0" applyFont="1"/>
    <xf numFmtId="0" fontId="22" fillId="0" borderId="0" xfId="0" applyFont="1" applyAlignment="1">
      <alignment horizontal="center"/>
    </xf>
    <xf numFmtId="0" fontId="20" fillId="6" borderId="0" xfId="0" quotePrefix="1" applyFont="1" applyFill="1" applyAlignment="1">
      <alignment vertical="center" wrapText="1"/>
    </xf>
    <xf numFmtId="0" fontId="20" fillId="6" borderId="0" xfId="0" quotePrefix="1" applyFont="1" applyFill="1" applyAlignment="1">
      <alignment vertical="center"/>
    </xf>
    <xf numFmtId="0" fontId="21" fillId="6" borderId="0" xfId="0" applyFont="1" applyFill="1" applyAlignment="1">
      <alignment horizontal="right" wrapText="1"/>
    </xf>
    <xf numFmtId="0" fontId="21" fillId="6" borderId="0" xfId="0" applyFont="1" applyFill="1" applyAlignment="1">
      <alignment horizontal="center" wrapText="1"/>
    </xf>
    <xf numFmtId="0" fontId="23" fillId="6" borderId="0" xfId="0" applyFont="1" applyFill="1"/>
    <xf numFmtId="14" fontId="20" fillId="6" borderId="0" xfId="0" quotePrefix="1" applyNumberFormat="1" applyFont="1" applyFill="1" applyAlignment="1">
      <alignment horizontal="center" vertical="center" wrapText="1"/>
    </xf>
    <xf numFmtId="0" fontId="20" fillId="0" borderId="0" xfId="0" quotePrefix="1" applyFont="1" applyAlignment="1">
      <alignment horizontal="center" vertical="center" wrapText="1"/>
    </xf>
    <xf numFmtId="0" fontId="21" fillId="0" borderId="0" xfId="0" applyFont="1" applyAlignment="1">
      <alignment horizontal="center" wrapText="1"/>
    </xf>
    <xf numFmtId="165" fontId="22" fillId="0" borderId="0" xfId="1" applyNumberFormat="1" applyFont="1" applyFill="1" applyAlignment="1">
      <alignment horizontal="right" wrapText="1"/>
    </xf>
    <xf numFmtId="0" fontId="22" fillId="0" borderId="0" xfId="0" applyFont="1" applyAlignment="1">
      <alignment horizontal="center" wrapText="1"/>
    </xf>
    <xf numFmtId="165" fontId="25" fillId="5" borderId="0" xfId="1" applyNumberFormat="1" applyFont="1" applyFill="1" applyAlignment="1">
      <alignment horizontal="right" wrapText="1"/>
    </xf>
    <xf numFmtId="165" fontId="25" fillId="0" borderId="0" xfId="1" applyNumberFormat="1" applyFont="1" applyFill="1" applyAlignment="1">
      <alignment horizontal="right" wrapText="1"/>
    </xf>
    <xf numFmtId="165" fontId="25" fillId="5" borderId="2" xfId="1" applyNumberFormat="1" applyFont="1" applyFill="1" applyBorder="1" applyAlignment="1">
      <alignment horizontal="right" wrapText="1"/>
    </xf>
    <xf numFmtId="165" fontId="25" fillId="0" borderId="2" xfId="1" applyNumberFormat="1" applyFont="1" applyFill="1" applyBorder="1" applyAlignment="1">
      <alignment horizontal="right" wrapText="1"/>
    </xf>
    <xf numFmtId="0" fontId="22" fillId="5" borderId="0" xfId="0" applyFont="1" applyFill="1"/>
    <xf numFmtId="165" fontId="22" fillId="0" borderId="0" xfId="0" applyNumberFormat="1" applyFont="1" applyAlignment="1">
      <alignment horizontal="center"/>
    </xf>
    <xf numFmtId="165" fontId="21" fillId="5" borderId="2" xfId="1" applyNumberFormat="1" applyFont="1" applyFill="1" applyBorder="1" applyAlignment="1">
      <alignment horizontal="right" wrapText="1"/>
    </xf>
    <xf numFmtId="165" fontId="21" fillId="0" borderId="2" xfId="1" applyNumberFormat="1" applyFont="1" applyFill="1" applyBorder="1" applyAlignment="1">
      <alignment horizontal="right" wrapText="1"/>
    </xf>
    <xf numFmtId="4" fontId="22" fillId="5" borderId="0" xfId="0" applyNumberFormat="1" applyFont="1" applyFill="1"/>
    <xf numFmtId="165" fontId="25" fillId="5" borderId="0" xfId="1" applyNumberFormat="1" applyFont="1" applyFill="1" applyBorder="1" applyAlignment="1">
      <alignment horizontal="right" wrapText="1"/>
    </xf>
    <xf numFmtId="165" fontId="25" fillId="0" borderId="0" xfId="1" applyNumberFormat="1" applyFont="1" applyFill="1" applyBorder="1" applyAlignment="1">
      <alignment horizontal="right" wrapText="1"/>
    </xf>
    <xf numFmtId="4" fontId="22" fillId="0" borderId="0" xfId="0" applyNumberFormat="1" applyFont="1"/>
    <xf numFmtId="4" fontId="22" fillId="0" borderId="0" xfId="0" applyNumberFormat="1" applyFont="1" applyAlignment="1">
      <alignment horizontal="center"/>
    </xf>
    <xf numFmtId="0" fontId="22" fillId="5" borderId="0" xfId="0" applyFont="1" applyFill="1" applyAlignment="1">
      <alignment horizontal="center"/>
    </xf>
    <xf numFmtId="165" fontId="21" fillId="5" borderId="3" xfId="1" applyNumberFormat="1" applyFont="1" applyFill="1" applyBorder="1" applyAlignment="1">
      <alignment horizontal="right"/>
    </xf>
    <xf numFmtId="165" fontId="21" fillId="0" borderId="3" xfId="1" applyNumberFormat="1" applyFont="1" applyFill="1" applyBorder="1" applyAlignment="1">
      <alignment horizontal="right"/>
    </xf>
    <xf numFmtId="0" fontId="22" fillId="0" borderId="0" xfId="0" applyFont="1" applyAlignment="1">
      <alignment horizontal="right"/>
    </xf>
    <xf numFmtId="165" fontId="22" fillId="0" borderId="0" xfId="0" applyNumberFormat="1" applyFont="1" applyAlignment="1">
      <alignment horizontal="right"/>
    </xf>
    <xf numFmtId="165" fontId="22" fillId="5" borderId="0" xfId="1" applyNumberFormat="1" applyFont="1" applyFill="1" applyAlignment="1">
      <alignment horizontal="right" wrapText="1"/>
    </xf>
    <xf numFmtId="165" fontId="22" fillId="5" borderId="2" xfId="1" applyNumberFormat="1" applyFont="1" applyFill="1" applyBorder="1" applyAlignment="1">
      <alignment horizontal="right"/>
    </xf>
    <xf numFmtId="0" fontId="22" fillId="5" borderId="0" xfId="0" applyFont="1" applyFill="1" applyAlignment="1">
      <alignment horizontal="right"/>
    </xf>
    <xf numFmtId="165" fontId="22" fillId="5" borderId="0" xfId="1" applyNumberFormat="1" applyFont="1" applyFill="1" applyAlignment="1">
      <alignment horizontal="right"/>
    </xf>
    <xf numFmtId="165" fontId="22" fillId="0" borderId="0" xfId="1" applyNumberFormat="1" applyFont="1" applyFill="1" applyAlignment="1">
      <alignment horizontal="right"/>
    </xf>
    <xf numFmtId="165" fontId="26" fillId="5" borderId="2" xfId="1" applyNumberFormat="1" applyFont="1" applyFill="1" applyBorder="1" applyAlignment="1">
      <alignment horizontal="right" wrapText="1"/>
    </xf>
    <xf numFmtId="165" fontId="26" fillId="0" borderId="2" xfId="1" applyNumberFormat="1" applyFont="1" applyFill="1" applyBorder="1" applyAlignment="1">
      <alignment horizontal="right" wrapText="1"/>
    </xf>
    <xf numFmtId="165" fontId="26" fillId="5" borderId="0" xfId="1" applyNumberFormat="1" applyFont="1" applyFill="1" applyBorder="1" applyAlignment="1">
      <alignment horizontal="right" wrapText="1"/>
    </xf>
    <xf numFmtId="165" fontId="26" fillId="0" borderId="0" xfId="1" applyNumberFormat="1" applyFont="1" applyFill="1" applyBorder="1" applyAlignment="1">
      <alignment horizontal="right" wrapText="1"/>
    </xf>
    <xf numFmtId="164" fontId="27" fillId="2" borderId="0" xfId="0" applyNumberFormat="1" applyFont="1" applyFill="1" applyAlignment="1">
      <alignment horizontal="center"/>
    </xf>
    <xf numFmtId="38" fontId="28" fillId="0" borderId="0" xfId="0" applyNumberFormat="1" applyFont="1"/>
    <xf numFmtId="38" fontId="22" fillId="0" borderId="0" xfId="0" applyNumberFormat="1" applyFont="1" applyAlignment="1">
      <alignment horizontal="centerContinuous"/>
    </xf>
    <xf numFmtId="38" fontId="22" fillId="0" borderId="0" xfId="0" applyNumberFormat="1" applyFont="1"/>
    <xf numFmtId="9" fontId="21" fillId="0" borderId="0" xfId="2" applyFont="1" applyAlignment="1">
      <alignment horizontal="center"/>
    </xf>
    <xf numFmtId="38" fontId="29" fillId="0" borderId="0" xfId="0" applyNumberFormat="1" applyFont="1"/>
    <xf numFmtId="0" fontId="21" fillId="0" borderId="0" xfId="0" applyFont="1" applyAlignment="1">
      <alignment horizontal="center"/>
    </xf>
    <xf numFmtId="0" fontId="21" fillId="0" borderId="0" xfId="0" quotePrefix="1" applyFont="1" applyAlignment="1">
      <alignment horizontal="right" vertical="center" wrapText="1"/>
    </xf>
    <xf numFmtId="14" fontId="21" fillId="0" borderId="0" xfId="0" quotePrefix="1" applyNumberFormat="1" applyFont="1" applyAlignment="1">
      <alignment horizontal="right" vertical="center" wrapText="1"/>
    </xf>
    <xf numFmtId="0" fontId="21" fillId="0" borderId="0" xfId="0" quotePrefix="1" applyFont="1" applyAlignment="1">
      <alignment horizontal="right" wrapText="1"/>
    </xf>
    <xf numFmtId="0" fontId="22" fillId="0" borderId="0" xfId="0" quotePrefix="1" applyFont="1" applyAlignment="1">
      <alignment horizontal="center"/>
    </xf>
    <xf numFmtId="0" fontId="21" fillId="0" borderId="0" xfId="0" applyFont="1" applyAlignment="1">
      <alignment horizontal="left"/>
    </xf>
    <xf numFmtId="165" fontId="21" fillId="0" borderId="0" xfId="7" applyNumberFormat="1" applyFont="1" applyFill="1" applyAlignment="1">
      <alignment horizontal="right" wrapText="1"/>
    </xf>
    <xf numFmtId="165" fontId="22" fillId="0" borderId="0" xfId="0" applyNumberFormat="1" applyFont="1"/>
    <xf numFmtId="165" fontId="22" fillId="0" borderId="0" xfId="7" applyNumberFormat="1" applyFont="1" applyFill="1" applyAlignment="1">
      <alignment wrapText="1"/>
    </xf>
    <xf numFmtId="165" fontId="21" fillId="0" borderId="0" xfId="7" applyNumberFormat="1" applyFont="1" applyFill="1" applyAlignment="1">
      <alignment wrapText="1"/>
    </xf>
    <xf numFmtId="165" fontId="22" fillId="0" borderId="0" xfId="7" applyNumberFormat="1" applyFont="1" applyFill="1" applyBorder="1" applyAlignment="1">
      <alignment horizontal="right"/>
    </xf>
    <xf numFmtId="9" fontId="22" fillId="0" borderId="0" xfId="2" applyFont="1" applyFill="1" applyAlignment="1">
      <alignment wrapText="1"/>
    </xf>
    <xf numFmtId="165" fontId="22" fillId="0" borderId="0" xfId="7" applyNumberFormat="1" applyFont="1" applyFill="1" applyAlignment="1">
      <alignment horizontal="right" wrapText="1"/>
    </xf>
    <xf numFmtId="167" fontId="22" fillId="0" borderId="0" xfId="2" applyNumberFormat="1" applyFont="1" applyFill="1" applyAlignment="1">
      <alignment horizontal="right" wrapText="1"/>
    </xf>
    <xf numFmtId="165" fontId="22" fillId="0" borderId="0" xfId="7" applyNumberFormat="1" applyFont="1" applyFill="1" applyBorder="1" applyAlignment="1">
      <alignment wrapText="1"/>
    </xf>
    <xf numFmtId="165" fontId="22" fillId="0" borderId="0" xfId="7" applyNumberFormat="1" applyFont="1" applyFill="1" applyBorder="1" applyAlignment="1">
      <alignment horizontal="right" wrapText="1"/>
    </xf>
    <xf numFmtId="167" fontId="22" fillId="0" borderId="0" xfId="2" applyNumberFormat="1" applyFont="1" applyFill="1"/>
    <xf numFmtId="167" fontId="22" fillId="0" borderId="0" xfId="2" applyNumberFormat="1" applyFont="1"/>
    <xf numFmtId="0" fontId="22" fillId="6" borderId="0" xfId="0" applyFont="1" applyFill="1" applyAlignment="1">
      <alignment horizontal="center"/>
    </xf>
    <xf numFmtId="165" fontId="21" fillId="4" borderId="0" xfId="7" applyNumberFormat="1" applyFont="1" applyFill="1" applyAlignment="1">
      <alignment horizontal="right" wrapText="1"/>
    </xf>
    <xf numFmtId="165" fontId="22" fillId="4" borderId="0" xfId="7" applyNumberFormat="1" applyFont="1" applyFill="1" applyAlignment="1">
      <alignment wrapText="1"/>
    </xf>
    <xf numFmtId="165" fontId="21" fillId="4" borderId="0" xfId="7" applyNumberFormat="1" applyFont="1" applyFill="1" applyAlignment="1">
      <alignment wrapText="1"/>
    </xf>
    <xf numFmtId="165" fontId="22" fillId="4" borderId="0" xfId="7" applyNumberFormat="1" applyFont="1" applyFill="1" applyBorder="1" applyAlignment="1">
      <alignment horizontal="right"/>
    </xf>
    <xf numFmtId="165" fontId="22" fillId="4" borderId="0" xfId="7" applyNumberFormat="1" applyFont="1" applyFill="1" applyAlignment="1">
      <alignment horizontal="right" wrapText="1"/>
    </xf>
    <xf numFmtId="165" fontId="22" fillId="4" borderId="0" xfId="7" applyNumberFormat="1" applyFont="1" applyFill="1" applyBorder="1" applyAlignment="1">
      <alignment wrapText="1"/>
    </xf>
    <xf numFmtId="165" fontId="22" fillId="4" borderId="0" xfId="7" applyNumberFormat="1" applyFont="1" applyFill="1" applyBorder="1" applyAlignment="1">
      <alignment horizontal="right" wrapText="1"/>
    </xf>
    <xf numFmtId="4" fontId="22" fillId="4" borderId="0" xfId="2" applyNumberFormat="1" applyFont="1" applyFill="1" applyAlignment="1">
      <alignment wrapText="1"/>
    </xf>
    <xf numFmtId="167" fontId="22" fillId="4" borderId="0" xfId="2" applyNumberFormat="1" applyFont="1" applyFill="1" applyAlignment="1">
      <alignment horizontal="right" wrapText="1"/>
    </xf>
    <xf numFmtId="38" fontId="30" fillId="0" borderId="0" xfId="0" applyNumberFormat="1" applyFont="1"/>
    <xf numFmtId="0" fontId="31" fillId="0" borderId="0" xfId="0" applyFont="1" applyAlignment="1">
      <alignment horizontal="center"/>
    </xf>
    <xf numFmtId="38" fontId="32" fillId="0" borderId="0" xfId="9" applyNumberFormat="1" applyFont="1"/>
    <xf numFmtId="0" fontId="31" fillId="0" borderId="0" xfId="0" applyFont="1"/>
    <xf numFmtId="0" fontId="30" fillId="0" borderId="0" xfId="0" applyFont="1" applyAlignment="1">
      <alignment horizontal="left"/>
    </xf>
    <xf numFmtId="0" fontId="31" fillId="0" borderId="0" xfId="0" applyFont="1" applyAlignment="1">
      <alignment horizontal="left" indent="1"/>
    </xf>
    <xf numFmtId="0" fontId="31" fillId="0" borderId="0" xfId="0" applyFont="1" applyAlignment="1">
      <alignment horizontal="right"/>
    </xf>
    <xf numFmtId="0" fontId="30" fillId="0" borderId="0" xfId="0" applyFont="1" applyAlignment="1">
      <alignment horizontal="left" wrapText="1"/>
    </xf>
    <xf numFmtId="0" fontId="30" fillId="0" borderId="0" xfId="0" applyFont="1" applyAlignment="1">
      <alignment wrapText="1"/>
    </xf>
    <xf numFmtId="0" fontId="31" fillId="0" borderId="0" xfId="0" applyFont="1" applyAlignment="1">
      <alignment wrapText="1"/>
    </xf>
    <xf numFmtId="0" fontId="31" fillId="0" borderId="0" xfId="0" applyFont="1" applyAlignment="1">
      <alignment horizontal="left" wrapText="1" indent="1"/>
    </xf>
    <xf numFmtId="0" fontId="30" fillId="0" borderId="0" xfId="0" applyFont="1" applyAlignment="1">
      <alignment horizontal="left" wrapText="1" indent="2"/>
    </xf>
    <xf numFmtId="0" fontId="30" fillId="0" borderId="0" xfId="0" applyFont="1"/>
    <xf numFmtId="0" fontId="30" fillId="0" borderId="0" xfId="0" applyFont="1" applyAlignment="1">
      <alignment horizontal="left" indent="2"/>
    </xf>
    <xf numFmtId="165" fontId="22" fillId="4" borderId="1" xfId="7" applyNumberFormat="1" applyFont="1" applyFill="1" applyBorder="1" applyAlignment="1">
      <alignment horizontal="right"/>
    </xf>
    <xf numFmtId="165" fontId="21" fillId="4" borderId="1" xfId="7" applyNumberFormat="1" applyFont="1" applyFill="1" applyBorder="1" applyAlignment="1">
      <alignment horizontal="right" wrapText="1"/>
    </xf>
    <xf numFmtId="165" fontId="22" fillId="4" borderId="1" xfId="7" applyNumberFormat="1" applyFont="1" applyFill="1" applyBorder="1" applyAlignment="1">
      <alignment horizontal="right" wrapText="1"/>
    </xf>
    <xf numFmtId="165" fontId="21" fillId="4" borderId="1" xfId="7" applyNumberFormat="1" applyFont="1" applyFill="1" applyBorder="1" applyAlignment="1">
      <alignment horizontal="right"/>
    </xf>
    <xf numFmtId="165" fontId="21" fillId="4" borderId="5" xfId="7" applyNumberFormat="1" applyFont="1" applyFill="1" applyBorder="1" applyAlignment="1">
      <alignment horizontal="right" wrapText="1"/>
    </xf>
    <xf numFmtId="165" fontId="21" fillId="0" borderId="5" xfId="7" applyNumberFormat="1" applyFont="1" applyFill="1" applyBorder="1" applyAlignment="1">
      <alignment horizontal="right" wrapText="1"/>
    </xf>
    <xf numFmtId="165" fontId="22" fillId="0" borderId="1" xfId="7" applyNumberFormat="1" applyFont="1" applyFill="1" applyBorder="1" applyAlignment="1">
      <alignment horizontal="right" wrapText="1"/>
    </xf>
    <xf numFmtId="165" fontId="21" fillId="0" borderId="1" xfId="7" applyNumberFormat="1" applyFont="1" applyFill="1" applyBorder="1" applyAlignment="1">
      <alignment horizontal="right"/>
    </xf>
    <xf numFmtId="165" fontId="22" fillId="0" borderId="1" xfId="7" applyNumberFormat="1" applyFont="1" applyFill="1" applyBorder="1" applyAlignment="1">
      <alignment horizontal="right"/>
    </xf>
    <xf numFmtId="165" fontId="21" fillId="0" borderId="1" xfId="7" applyNumberFormat="1" applyFont="1" applyFill="1" applyBorder="1" applyAlignment="1">
      <alignment horizontal="right" wrapText="1"/>
    </xf>
    <xf numFmtId="0" fontId="33" fillId="0" borderId="0" xfId="0" applyFont="1"/>
    <xf numFmtId="0" fontId="34" fillId="0" borderId="0" xfId="0" applyFont="1"/>
    <xf numFmtId="0" fontId="35" fillId="0" borderId="0" xfId="0" applyFont="1"/>
    <xf numFmtId="0" fontId="22" fillId="0" borderId="0" xfId="0" applyFont="1" applyAlignment="1">
      <alignment vertical="top" wrapText="1"/>
    </xf>
    <xf numFmtId="37" fontId="31" fillId="0" borderId="0" xfId="3" applyFont="1"/>
    <xf numFmtId="37" fontId="30" fillId="0" borderId="0" xfId="3" applyFont="1"/>
    <xf numFmtId="0" fontId="21" fillId="0" borderId="0" xfId="0" applyFont="1" applyAlignment="1">
      <alignment vertical="top" wrapText="1"/>
    </xf>
    <xf numFmtId="165" fontId="21" fillId="4" borderId="0" xfId="1" applyNumberFormat="1" applyFont="1" applyFill="1" applyAlignment="1">
      <alignment horizontal="right" wrapText="1"/>
    </xf>
    <xf numFmtId="165" fontId="33" fillId="0" borderId="0" xfId="0" applyNumberFormat="1" applyFont="1"/>
    <xf numFmtId="165" fontId="21" fillId="0" borderId="0" xfId="1" applyNumberFormat="1" applyFont="1" applyFill="1" applyAlignment="1">
      <alignment horizontal="right" wrapText="1"/>
    </xf>
    <xf numFmtId="165" fontId="34" fillId="0" borderId="0" xfId="0" applyNumberFormat="1" applyFont="1"/>
    <xf numFmtId="37" fontId="31" fillId="0" borderId="0" xfId="3" applyFont="1" applyAlignment="1">
      <alignment horizontal="left"/>
    </xf>
    <xf numFmtId="165" fontId="22" fillId="4" borderId="0" xfId="1" applyNumberFormat="1" applyFont="1" applyFill="1" applyAlignment="1">
      <alignment horizontal="right" wrapText="1"/>
    </xf>
    <xf numFmtId="37" fontId="31" fillId="0" borderId="0" xfId="3" applyFont="1" applyAlignment="1">
      <alignment horizontal="left" indent="2"/>
    </xf>
    <xf numFmtId="165" fontId="22" fillId="4" borderId="2" xfId="1" applyNumberFormat="1" applyFont="1" applyFill="1" applyBorder="1" applyAlignment="1">
      <alignment horizontal="right" wrapText="1"/>
    </xf>
    <xf numFmtId="165" fontId="22" fillId="0" borderId="2" xfId="1" applyNumberFormat="1" applyFont="1" applyFill="1" applyBorder="1" applyAlignment="1">
      <alignment horizontal="right" wrapText="1"/>
    </xf>
    <xf numFmtId="165" fontId="21" fillId="4" borderId="2" xfId="1" applyNumberFormat="1" applyFont="1" applyFill="1" applyBorder="1" applyAlignment="1">
      <alignment horizontal="right" wrapText="1"/>
    </xf>
    <xf numFmtId="0" fontId="31" fillId="0" borderId="0" xfId="6" applyFont="1" applyAlignment="1">
      <alignment horizontal="left"/>
    </xf>
    <xf numFmtId="165" fontId="22" fillId="4" borderId="0" xfId="1" applyNumberFormat="1" applyFont="1" applyFill="1" applyBorder="1" applyAlignment="1">
      <alignment horizontal="right" wrapText="1"/>
    </xf>
    <xf numFmtId="165" fontId="22" fillId="0" borderId="0" xfId="1" applyNumberFormat="1" applyFont="1" applyFill="1" applyBorder="1" applyAlignment="1">
      <alignment horizontal="right" wrapText="1"/>
    </xf>
    <xf numFmtId="0" fontId="31" fillId="0" borderId="0" xfId="6" applyFont="1"/>
    <xf numFmtId="165" fontId="22" fillId="4" borderId="3" xfId="1" applyNumberFormat="1" applyFont="1" applyFill="1" applyBorder="1" applyAlignment="1">
      <alignment horizontal="right" wrapText="1"/>
    </xf>
    <xf numFmtId="165" fontId="22" fillId="0" borderId="3" xfId="1" applyNumberFormat="1" applyFont="1" applyFill="1" applyBorder="1" applyAlignment="1">
      <alignment horizontal="right" wrapText="1"/>
    </xf>
    <xf numFmtId="165" fontId="30" fillId="0" borderId="0" xfId="0" applyNumberFormat="1" applyFont="1"/>
    <xf numFmtId="0" fontId="30" fillId="0" borderId="0" xfId="0" applyFont="1" applyAlignment="1">
      <alignment horizontal="center"/>
    </xf>
    <xf numFmtId="0" fontId="30" fillId="6" borderId="0" xfId="0" applyFont="1" applyFill="1"/>
    <xf numFmtId="0" fontId="30" fillId="6" borderId="0" xfId="0" applyFont="1" applyFill="1" applyAlignment="1">
      <alignment horizontal="center"/>
    </xf>
    <xf numFmtId="165" fontId="31" fillId="0" borderId="0" xfId="1" applyNumberFormat="1" applyFont="1"/>
    <xf numFmtId="0" fontId="36" fillId="0" borderId="0" xfId="0" applyFont="1"/>
    <xf numFmtId="167" fontId="31" fillId="0" borderId="0" xfId="2" applyNumberFormat="1" applyFont="1"/>
    <xf numFmtId="167" fontId="31" fillId="0" borderId="0" xfId="0" applyNumberFormat="1" applyFont="1"/>
    <xf numFmtId="0" fontId="31" fillId="0" borderId="6" xfId="0" applyFont="1" applyBorder="1"/>
    <xf numFmtId="165" fontId="31" fillId="0" borderId="0" xfId="0" applyNumberFormat="1" applyFont="1"/>
    <xf numFmtId="0" fontId="31" fillId="0" borderId="7" xfId="0" applyFont="1" applyBorder="1"/>
    <xf numFmtId="165" fontId="31" fillId="0" borderId="7" xfId="0" applyNumberFormat="1" applyFont="1" applyBorder="1"/>
    <xf numFmtId="0" fontId="30" fillId="0" borderId="1" xfId="0" applyFont="1" applyBorder="1"/>
    <xf numFmtId="165" fontId="30" fillId="0" borderId="1" xfId="0" applyNumberFormat="1" applyFont="1" applyBorder="1"/>
    <xf numFmtId="0" fontId="31" fillId="0" borderId="8" xfId="0" applyFont="1" applyBorder="1"/>
    <xf numFmtId="165" fontId="31" fillId="0" borderId="8" xfId="0" applyNumberFormat="1" applyFont="1" applyBorder="1"/>
    <xf numFmtId="0" fontId="30" fillId="0" borderId="8" xfId="0" applyFont="1" applyBorder="1"/>
    <xf numFmtId="167" fontId="30" fillId="0" borderId="8" xfId="2" applyNumberFormat="1" applyFont="1" applyBorder="1"/>
    <xf numFmtId="0" fontId="30" fillId="0" borderId="6" xfId="0" applyFont="1" applyBorder="1"/>
    <xf numFmtId="167" fontId="30" fillId="0" borderId="6" xfId="2" applyNumberFormat="1" applyFont="1" applyBorder="1"/>
    <xf numFmtId="0" fontId="31" fillId="0" borderId="1" xfId="0" applyFont="1" applyBorder="1"/>
    <xf numFmtId="165" fontId="31" fillId="0" borderId="1" xfId="0" applyNumberFormat="1" applyFont="1" applyBorder="1"/>
    <xf numFmtId="0" fontId="30" fillId="0" borderId="9" xfId="0" applyFont="1" applyBorder="1"/>
    <xf numFmtId="165" fontId="30" fillId="0" borderId="9" xfId="0" applyNumberFormat="1" applyFont="1" applyBorder="1"/>
    <xf numFmtId="165" fontId="30" fillId="0" borderId="7" xfId="0" applyNumberFormat="1" applyFont="1" applyBorder="1"/>
    <xf numFmtId="0" fontId="31" fillId="0" borderId="9" xfId="0" applyFont="1" applyBorder="1"/>
    <xf numFmtId="168" fontId="31" fillId="0" borderId="9" xfId="0" applyNumberFormat="1" applyFont="1" applyBorder="1"/>
    <xf numFmtId="167" fontId="30" fillId="0" borderId="1" xfId="2" applyNumberFormat="1" applyFont="1" applyBorder="1"/>
    <xf numFmtId="0" fontId="30" fillId="0" borderId="4" xfId="0" applyFont="1" applyBorder="1"/>
    <xf numFmtId="167" fontId="30" fillId="0" borderId="4" xfId="2" applyNumberFormat="1" applyFont="1" applyBorder="1"/>
    <xf numFmtId="167" fontId="30" fillId="0" borderId="0" xfId="2" applyNumberFormat="1" applyFont="1"/>
    <xf numFmtId="167" fontId="30" fillId="0" borderId="0" xfId="2" applyNumberFormat="1" applyFont="1" applyBorder="1"/>
    <xf numFmtId="0" fontId="31" fillId="4" borderId="0" xfId="0" applyFont="1" applyFill="1"/>
    <xf numFmtId="165" fontId="31" fillId="4" borderId="0" xfId="1" applyNumberFormat="1" applyFont="1" applyFill="1"/>
    <xf numFmtId="167" fontId="31" fillId="4" borderId="0" xfId="2" applyNumberFormat="1" applyFont="1" applyFill="1"/>
    <xf numFmtId="167" fontId="31" fillId="4" borderId="0" xfId="0" applyNumberFormat="1" applyFont="1" applyFill="1"/>
    <xf numFmtId="0" fontId="31" fillId="4" borderId="6" xfId="0" applyFont="1" applyFill="1" applyBorder="1"/>
    <xf numFmtId="165" fontId="31" fillId="4" borderId="0" xfId="0" applyNumberFormat="1" applyFont="1" applyFill="1"/>
    <xf numFmtId="165" fontId="31" fillId="4" borderId="7" xfId="0" applyNumberFormat="1" applyFont="1" applyFill="1" applyBorder="1"/>
    <xf numFmtId="165" fontId="30" fillId="4" borderId="1" xfId="0" applyNumberFormat="1" applyFont="1" applyFill="1" applyBorder="1"/>
    <xf numFmtId="165" fontId="31" fillId="4" borderId="8" xfId="0" applyNumberFormat="1" applyFont="1" applyFill="1" applyBorder="1"/>
    <xf numFmtId="167" fontId="30" fillId="4" borderId="8" xfId="2" applyNumberFormat="1" applyFont="1" applyFill="1" applyBorder="1"/>
    <xf numFmtId="167" fontId="30" fillId="4" borderId="6" xfId="2" applyNumberFormat="1" applyFont="1" applyFill="1" applyBorder="1"/>
    <xf numFmtId="165" fontId="31" fillId="4" borderId="1" xfId="0" applyNumberFormat="1" applyFont="1" applyFill="1" applyBorder="1"/>
    <xf numFmtId="165" fontId="30" fillId="4" borderId="0" xfId="0" applyNumberFormat="1" applyFont="1" applyFill="1"/>
    <xf numFmtId="165" fontId="30" fillId="4" borderId="9" xfId="0" applyNumberFormat="1" applyFont="1" applyFill="1" applyBorder="1"/>
    <xf numFmtId="168" fontId="31" fillId="4" borderId="9" xfId="0" applyNumberFormat="1" applyFont="1" applyFill="1" applyBorder="1"/>
    <xf numFmtId="167" fontId="30" fillId="4" borderId="1" xfId="2" applyNumberFormat="1" applyFont="1" applyFill="1" applyBorder="1"/>
    <xf numFmtId="167" fontId="30" fillId="4" borderId="4" xfId="2" applyNumberFormat="1" applyFont="1" applyFill="1" applyBorder="1"/>
    <xf numFmtId="0" fontId="37" fillId="0" borderId="0" xfId="0" applyFont="1"/>
    <xf numFmtId="168" fontId="31" fillId="0" borderId="0" xfId="1" applyNumberFormat="1" applyFont="1" applyAlignment="1">
      <alignment horizontal="right"/>
    </xf>
    <xf numFmtId="0" fontId="31" fillId="0" borderId="0" xfId="0" applyFont="1" applyAlignment="1">
      <alignment horizontal="left" indent="2"/>
    </xf>
    <xf numFmtId="9" fontId="31" fillId="0" borderId="0" xfId="0" applyNumberFormat="1" applyFont="1"/>
    <xf numFmtId="14" fontId="30" fillId="6" borderId="0" xfId="0" quotePrefix="1" applyNumberFormat="1" applyFont="1" applyFill="1" applyAlignment="1">
      <alignment horizontal="left" vertical="center"/>
    </xf>
    <xf numFmtId="0" fontId="30" fillId="6" borderId="0" xfId="0" quotePrefix="1" applyFont="1" applyFill="1" applyAlignment="1">
      <alignment horizontal="center" vertical="center"/>
    </xf>
    <xf numFmtId="168" fontId="31" fillId="0" borderId="7" xfId="1" applyNumberFormat="1" applyFont="1" applyBorder="1" applyAlignment="1">
      <alignment horizontal="right"/>
    </xf>
    <xf numFmtId="167" fontId="31" fillId="0" borderId="10" xfId="0" applyNumberFormat="1" applyFont="1" applyBorder="1"/>
    <xf numFmtId="3" fontId="31" fillId="0" borderId="10" xfId="0" applyNumberFormat="1" applyFont="1" applyBorder="1" applyAlignment="1">
      <alignment horizontal="right"/>
    </xf>
    <xf numFmtId="167" fontId="31" fillId="0" borderId="4" xfId="0" applyNumberFormat="1" applyFont="1" applyBorder="1"/>
    <xf numFmtId="167" fontId="31" fillId="0" borderId="4" xfId="0" applyNumberFormat="1" applyFont="1" applyBorder="1" applyAlignment="1">
      <alignment horizontal="right"/>
    </xf>
    <xf numFmtId="0" fontId="38" fillId="0" borderId="0" xfId="0" applyFont="1"/>
    <xf numFmtId="0" fontId="37" fillId="0" borderId="0" xfId="0" applyFont="1" applyAlignment="1">
      <alignment wrapText="1"/>
    </xf>
    <xf numFmtId="0" fontId="7" fillId="6" borderId="0" xfId="9" applyFill="1" applyAlignment="1" applyProtection="1">
      <alignment horizontal="left" indent="3"/>
    </xf>
    <xf numFmtId="0" fontId="39" fillId="0" borderId="0" xfId="0" applyFont="1"/>
    <xf numFmtId="3" fontId="31" fillId="0" borderId="0" xfId="0" applyNumberFormat="1" applyFont="1"/>
    <xf numFmtId="165" fontId="31" fillId="0" borderId="0" xfId="0" applyNumberFormat="1" applyFont="1" applyAlignment="1">
      <alignment horizontal="right"/>
    </xf>
    <xf numFmtId="165" fontId="31" fillId="0" borderId="7" xfId="0" applyNumberFormat="1" applyFont="1" applyBorder="1" applyAlignment="1">
      <alignment horizontal="right"/>
    </xf>
    <xf numFmtId="165" fontId="30" fillId="0" borderId="1" xfId="0" applyNumberFormat="1" applyFont="1" applyBorder="1" applyAlignment="1">
      <alignment horizontal="right"/>
    </xf>
    <xf numFmtId="165" fontId="31" fillId="0" borderId="8" xfId="0" applyNumberFormat="1" applyFont="1" applyBorder="1" applyAlignment="1">
      <alignment horizontal="right"/>
    </xf>
    <xf numFmtId="167" fontId="30" fillId="0" borderId="8" xfId="2" applyNumberFormat="1" applyFont="1" applyBorder="1" applyAlignment="1">
      <alignment horizontal="right"/>
    </xf>
    <xf numFmtId="167" fontId="30" fillId="0" borderId="6" xfId="2" applyNumberFormat="1" applyFont="1" applyBorder="1" applyAlignment="1">
      <alignment horizontal="right"/>
    </xf>
    <xf numFmtId="0" fontId="40" fillId="0" borderId="0" xfId="0" applyFont="1"/>
    <xf numFmtId="0" fontId="41" fillId="0" borderId="0" xfId="0" applyFont="1"/>
    <xf numFmtId="0" fontId="20" fillId="6" borderId="0" xfId="0" quotePrefix="1" applyFont="1" applyFill="1" applyAlignment="1">
      <alignment horizontal="center" vertical="center" wrapText="1"/>
    </xf>
    <xf numFmtId="0" fontId="30" fillId="6" borderId="0" xfId="0" quotePrefix="1" applyFont="1" applyFill="1" applyAlignment="1">
      <alignment horizontal="center" vertical="center" wrapText="1"/>
    </xf>
  </cellXfs>
  <cellStyles count="12">
    <cellStyle name="Hiperlink" xfId="9" builtinId="8"/>
    <cellStyle name="Hiperlink 2" xfId="10" xr:uid="{4361FDE1-4D77-46C9-954D-2E52385F5335}"/>
    <cellStyle name="Normal" xfId="0" builtinId="0"/>
    <cellStyle name="Normal 14 2" xfId="3" xr:uid="{00000000-0005-0000-0000-000001000000}"/>
    <cellStyle name="Normal 2" xfId="6" xr:uid="{00000000-0005-0000-0000-000002000000}"/>
    <cellStyle name="Normal 3" xfId="11" xr:uid="{5B530FD6-1B6D-4503-B7D9-D47ACB64664B}"/>
    <cellStyle name="Porcentagem" xfId="2" builtinId="5"/>
    <cellStyle name="Separador de milhares 2" xfId="5" xr:uid="{00000000-0005-0000-0000-000004000000}"/>
    <cellStyle name="Vírgula" xfId="1" builtinId="3"/>
    <cellStyle name="Vírgula 2" xfId="7" xr:uid="{00000000-0005-0000-0000-000006000000}"/>
    <cellStyle name="Vírgula 2 2" xfId="4" xr:uid="{00000000-0005-0000-0000-000007000000}"/>
    <cellStyle name="Vírgula 3" xfId="8" xr:uid="{00000000-0005-0000-0000-000008000000}"/>
  </cellStyles>
  <dxfs count="6">
    <dxf>
      <font>
        <b/>
        <i val="0"/>
        <color rgb="FF00B050"/>
      </font>
    </dxf>
    <dxf>
      <fill>
        <patternFill>
          <bgColor rgb="FFFF0000"/>
        </patternFill>
      </fill>
    </dxf>
    <dxf>
      <font>
        <b/>
        <i val="0"/>
        <color rgb="FF00B050"/>
      </font>
    </dxf>
    <dxf>
      <fill>
        <patternFill>
          <bgColor rgb="FFFF0000"/>
        </patternFill>
      </fill>
    </dxf>
    <dxf>
      <font>
        <b/>
        <i val="0"/>
        <color rgb="FF00B050"/>
      </font>
    </dxf>
    <dxf>
      <fill>
        <patternFill>
          <bgColor rgb="FFFF0000"/>
        </patternFill>
      </fill>
    </dxf>
  </dxfs>
  <tableStyles count="0" defaultTableStyle="TableStyleMedium2" defaultPivotStyle="PivotStyleLight16"/>
  <colors>
    <mruColors>
      <color rgb="FF00DA82"/>
      <color rgb="FFEAECEC"/>
      <color rgb="FFE7E9E9"/>
      <color rgb="FFF1F3F3"/>
      <color rgb="FF00C072"/>
      <color rgb="FF808080"/>
      <color rgb="FF00B26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21</xdr:row>
      <xdr:rowOff>44824</xdr:rowOff>
    </xdr:from>
    <xdr:to>
      <xdr:col>1</xdr:col>
      <xdr:colOff>4043083</xdr:colOff>
      <xdr:row>27</xdr:row>
      <xdr:rowOff>0</xdr:rowOff>
    </xdr:to>
    <xdr:pic>
      <xdr:nvPicPr>
        <xdr:cNvPr id="3" name="Imagem 2">
          <a:extLst>
            <a:ext uri="{FF2B5EF4-FFF2-40B4-BE49-F238E27FC236}">
              <a16:creationId xmlns:a16="http://schemas.microsoft.com/office/drawing/2014/main" id="{8127EDE8-5812-80E6-5E94-7BAB8DFC606B}"/>
            </a:ext>
          </a:extLst>
        </xdr:cNvPr>
        <xdr:cNvPicPr>
          <a:picLocks noChangeAspect="1"/>
        </xdr:cNvPicPr>
      </xdr:nvPicPr>
      <xdr:blipFill rotWithShape="1">
        <a:blip xmlns:r="http://schemas.openxmlformats.org/officeDocument/2006/relationships" r:embed="rId1"/>
        <a:srcRect t="80545" r="67391"/>
        <a:stretch/>
      </xdr:blipFill>
      <xdr:spPr>
        <a:xfrm>
          <a:off x="0" y="6598024"/>
          <a:ext cx="4303059" cy="1407458"/>
        </a:xfrm>
        <a:prstGeom prst="rect">
          <a:avLst/>
        </a:prstGeom>
      </xdr:spPr>
    </xdr:pic>
    <xdr:clientData/>
  </xdr:twoCellAnchor>
  <xdr:twoCellAnchor editAs="oneCell">
    <xdr:from>
      <xdr:col>3</xdr:col>
      <xdr:colOff>35859</xdr:colOff>
      <xdr:row>6</xdr:row>
      <xdr:rowOff>269782</xdr:rowOff>
    </xdr:from>
    <xdr:to>
      <xdr:col>7</xdr:col>
      <xdr:colOff>0</xdr:colOff>
      <xdr:row>27</xdr:row>
      <xdr:rowOff>0</xdr:rowOff>
    </xdr:to>
    <xdr:pic>
      <xdr:nvPicPr>
        <xdr:cNvPr id="4" name="Imagem 3">
          <a:extLst>
            <a:ext uri="{FF2B5EF4-FFF2-40B4-BE49-F238E27FC236}">
              <a16:creationId xmlns:a16="http://schemas.microsoft.com/office/drawing/2014/main" id="{B49B3F39-9473-4BE4-9084-1F3E1A464264}"/>
            </a:ext>
          </a:extLst>
        </xdr:cNvPr>
        <xdr:cNvPicPr>
          <a:picLocks noChangeAspect="1"/>
        </xdr:cNvPicPr>
      </xdr:nvPicPr>
      <xdr:blipFill rotWithShape="1">
        <a:blip xmlns:r="http://schemas.openxmlformats.org/officeDocument/2006/relationships" r:embed="rId1"/>
        <a:srcRect l="72419" t="26890" b="82"/>
        <a:stretch>
          <a:fillRect/>
        </a:stretch>
      </xdr:blipFill>
      <xdr:spPr>
        <a:xfrm>
          <a:off x="8542827" y="2092486"/>
          <a:ext cx="3576021" cy="5390354"/>
        </a:xfrm>
        <a:prstGeom prst="rect">
          <a:avLst/>
        </a:prstGeom>
      </xdr:spPr>
    </xdr:pic>
    <xdr:clientData/>
  </xdr:twoCellAnchor>
</xdr:wsDr>
</file>

<file path=xl/theme/theme1.xml><?xml version="1.0" encoding="utf-8"?>
<a:theme xmlns:a="http://schemas.openxmlformats.org/drawingml/2006/main" name="Tema do Office">
  <a:themeElements>
    <a:clrScheme name="INTB 2025">
      <a:dk1>
        <a:srgbClr val="EFEFED"/>
      </a:dk1>
      <a:lt1>
        <a:srgbClr val="035144"/>
      </a:lt1>
      <a:dk2>
        <a:srgbClr val="06CB3F"/>
      </a:dk2>
      <a:lt2>
        <a:srgbClr val="FFFFFF"/>
      </a:lt2>
      <a:accent1>
        <a:srgbClr val="85FFC5"/>
      </a:accent1>
      <a:accent2>
        <a:srgbClr val="035144"/>
      </a:accent2>
      <a:accent3>
        <a:srgbClr val="035144"/>
      </a:accent3>
      <a:accent4>
        <a:srgbClr val="EFEFED"/>
      </a:accent4>
      <a:accent5>
        <a:srgbClr val="163134"/>
      </a:accent5>
      <a:accent6>
        <a:srgbClr val="B2B2B2"/>
      </a:accent6>
      <a:hlink>
        <a:srgbClr val="85FFC5"/>
      </a:hlink>
      <a:folHlink>
        <a:srgbClr val="035144"/>
      </a:folHlink>
    </a:clrScheme>
    <a:fontScheme name="Escritório">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608" row="8">
    <wetp:webextensionref xmlns:r="http://schemas.openxmlformats.org/officeDocument/2006/relationships" r:id="rId1"/>
  </wetp:taskpane>
</wetp:taskpanes>
</file>

<file path=xl/webextensions/webextension1.xml><?xml version="1.0" encoding="utf-8"?>
<we:webextension xmlns:we="http://schemas.microsoft.com/office/webextensions/webextension/2010/11" id="{78B1A75D-A69B-46A8-8DD8-96FF14921231}">
  <we:reference id="WA200009404" version="1.0.0.8" store="Omex" storeType="OMEX"/>
  <we:alternateReferences>
    <we:reference id="WA200009404" version="1.0.0.8" store="WA200009404" storeType="OMEX"/>
  </we:alternateReferences>
  <we:properties>
    <we:property name="claude.fileId" value="&quot;e4d4974e-450d-49f8-b9b0-7a8660bb96b0&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ri@intelbras.com.br" TargetMode="Externa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7C135A-BA7B-43D3-BBDC-618191258ED3}">
  <sheetPr codeName="Planilha1"/>
  <dimension ref="A1:G27"/>
  <sheetViews>
    <sheetView showGridLines="0" showRowColHeaders="0" tabSelected="1" zoomScale="85" zoomScaleNormal="85" workbookViewId="0"/>
  </sheetViews>
  <sheetFormatPr defaultColWidth="0" defaultRowHeight="19.2" zeroHeight="1"/>
  <cols>
    <col min="1" max="1" width="3.6640625" style="1" customWidth="1"/>
    <col min="2" max="2" width="109.6640625" style="1" customWidth="1"/>
    <col min="3" max="3" width="10.6640625" style="1" customWidth="1"/>
    <col min="4" max="6" width="9.109375" style="1" customWidth="1"/>
    <col min="7" max="7" width="25.33203125" style="1" customWidth="1"/>
    <col min="8" max="16384" width="9.109375" style="1" hidden="1"/>
  </cols>
  <sheetData>
    <row r="1" spans="1:7">
      <c r="A1" s="2"/>
      <c r="B1" s="2"/>
      <c r="C1" s="2"/>
      <c r="D1" s="2"/>
      <c r="E1" s="2"/>
      <c r="F1" s="2"/>
      <c r="G1" s="2"/>
    </row>
    <row r="2" spans="1:7">
      <c r="A2" s="2"/>
      <c r="B2" s="2"/>
      <c r="C2" s="2"/>
      <c r="D2" s="2"/>
      <c r="E2" s="2"/>
      <c r="F2" s="2"/>
      <c r="G2" s="199" t="s">
        <v>158</v>
      </c>
    </row>
    <row r="3" spans="1:7">
      <c r="A3" s="2"/>
      <c r="B3" s="2"/>
      <c r="C3" s="2"/>
      <c r="D3" s="2"/>
      <c r="E3" s="2"/>
      <c r="F3" s="6"/>
      <c r="G3" s="2"/>
    </row>
    <row r="4" spans="1:7" ht="39">
      <c r="A4" s="2"/>
      <c r="B4" s="7" t="s">
        <v>340</v>
      </c>
      <c r="C4" s="2"/>
      <c r="D4" s="2"/>
      <c r="E4" s="2"/>
      <c r="F4" s="2"/>
      <c r="G4" s="6"/>
    </row>
    <row r="5" spans="1:7" ht="27.6">
      <c r="A5" s="3"/>
      <c r="B5" s="8" t="s">
        <v>341</v>
      </c>
      <c r="C5" s="2"/>
      <c r="D5" s="2"/>
      <c r="E5" s="2"/>
      <c r="F5" s="2"/>
      <c r="G5" s="2"/>
    </row>
    <row r="6" spans="1:7">
      <c r="A6" s="2"/>
      <c r="B6" s="9"/>
      <c r="C6" s="2"/>
      <c r="D6" s="2"/>
      <c r="E6" s="2"/>
      <c r="F6" s="2"/>
      <c r="G6" s="2"/>
    </row>
    <row r="7" spans="1:7" ht="23.4">
      <c r="A7" s="2"/>
      <c r="B7" s="10" t="s">
        <v>32</v>
      </c>
      <c r="C7" s="2"/>
      <c r="D7" s="2"/>
      <c r="E7" s="2"/>
      <c r="F7" s="2"/>
      <c r="G7" s="2"/>
    </row>
    <row r="8" spans="1:7" ht="23.4">
      <c r="A8" s="2"/>
      <c r="B8" s="10" t="s">
        <v>34</v>
      </c>
      <c r="C8" s="2"/>
      <c r="D8" s="2"/>
      <c r="E8" s="2"/>
      <c r="F8" s="2"/>
      <c r="G8" s="2"/>
    </row>
    <row r="9" spans="1:7" ht="23.4">
      <c r="A9" s="2"/>
      <c r="B9" s="10" t="s">
        <v>37</v>
      </c>
      <c r="C9" s="2"/>
      <c r="D9" s="2"/>
      <c r="E9" s="2"/>
      <c r="F9" s="2"/>
      <c r="G9" s="2"/>
    </row>
    <row r="10" spans="1:7" ht="23.4">
      <c r="A10" s="2"/>
      <c r="B10" s="10" t="s">
        <v>161</v>
      </c>
      <c r="C10" s="2"/>
      <c r="D10" s="2"/>
      <c r="E10" s="2"/>
      <c r="F10" s="2"/>
      <c r="G10" s="2"/>
    </row>
    <row r="11" spans="1:7" ht="23.4">
      <c r="A11" s="2"/>
      <c r="B11" s="10" t="s">
        <v>162</v>
      </c>
      <c r="C11" s="2"/>
      <c r="D11" s="2"/>
      <c r="E11" s="2"/>
      <c r="F11" s="2"/>
      <c r="G11" s="2"/>
    </row>
    <row r="12" spans="1:7" ht="23.4">
      <c r="A12" s="2"/>
      <c r="B12" s="10" t="s">
        <v>164</v>
      </c>
      <c r="C12" s="2"/>
      <c r="D12" s="2"/>
      <c r="E12" s="2"/>
      <c r="F12" s="2"/>
      <c r="G12" s="2"/>
    </row>
    <row r="13" spans="1:7" ht="23.4">
      <c r="A13" s="2"/>
      <c r="B13" s="11"/>
      <c r="C13" s="2"/>
      <c r="D13" s="2"/>
      <c r="E13" s="2"/>
      <c r="F13" s="2"/>
      <c r="G13" s="2"/>
    </row>
    <row r="14" spans="1:7" ht="23.4">
      <c r="A14" s="2"/>
      <c r="B14" s="10" t="s">
        <v>165</v>
      </c>
      <c r="C14" s="2"/>
      <c r="D14" s="2"/>
      <c r="E14" s="2"/>
      <c r="F14" s="2"/>
      <c r="G14" s="2"/>
    </row>
    <row r="15" spans="1:7" ht="27">
      <c r="A15" s="2"/>
      <c r="B15" s="4"/>
      <c r="C15" s="2"/>
      <c r="D15" s="2"/>
      <c r="E15" s="2"/>
      <c r="F15" s="2"/>
      <c r="G15" s="2"/>
    </row>
    <row r="16" spans="1:7">
      <c r="A16" s="2"/>
      <c r="B16" s="6"/>
      <c r="C16" s="2"/>
      <c r="D16" s="2"/>
      <c r="E16" s="2"/>
      <c r="F16" s="2"/>
      <c r="G16" s="2"/>
    </row>
    <row r="17" spans="1:7">
      <c r="A17" s="5"/>
      <c r="B17" s="5"/>
      <c r="C17" s="2"/>
      <c r="D17" s="2"/>
      <c r="E17" s="2"/>
      <c r="F17" s="2"/>
      <c r="G17" s="2"/>
    </row>
    <row r="18" spans="1:7">
      <c r="A18" s="5"/>
      <c r="B18" s="5"/>
      <c r="C18" s="2"/>
      <c r="D18" s="2"/>
      <c r="E18" s="2"/>
      <c r="F18" s="2"/>
      <c r="G18" s="2"/>
    </row>
    <row r="19" spans="1:7">
      <c r="A19" s="5"/>
      <c r="B19" s="5"/>
      <c r="C19" s="2"/>
      <c r="D19" s="2"/>
      <c r="E19" s="2"/>
      <c r="F19" s="2"/>
      <c r="G19" s="2"/>
    </row>
    <row r="20" spans="1:7">
      <c r="A20" s="2"/>
      <c r="B20" s="2"/>
      <c r="C20" s="2"/>
      <c r="D20" s="2"/>
      <c r="E20" s="2"/>
      <c r="F20" s="2"/>
      <c r="G20" s="2"/>
    </row>
    <row r="21" spans="1:7">
      <c r="A21" s="2"/>
      <c r="B21" s="2"/>
      <c r="C21" s="2"/>
      <c r="D21" s="2"/>
      <c r="E21" s="2"/>
      <c r="F21" s="2"/>
      <c r="G21" s="2"/>
    </row>
    <row r="22" spans="1:7">
      <c r="A22" s="2"/>
      <c r="B22" s="2"/>
      <c r="C22" s="2"/>
      <c r="D22" s="2"/>
      <c r="E22" s="2"/>
      <c r="F22" s="2"/>
      <c r="G22" s="2"/>
    </row>
    <row r="23" spans="1:7">
      <c r="A23" s="2"/>
      <c r="B23" s="2"/>
      <c r="C23" s="2"/>
      <c r="D23" s="2"/>
      <c r="E23" s="2"/>
      <c r="F23" s="2"/>
      <c r="G23" s="2"/>
    </row>
    <row r="24" spans="1:7">
      <c r="A24" s="2"/>
      <c r="B24" s="2"/>
      <c r="C24" s="2"/>
      <c r="D24" s="2"/>
      <c r="E24" s="2"/>
      <c r="F24" s="2"/>
      <c r="G24" s="2"/>
    </row>
    <row r="25" spans="1:7">
      <c r="A25" s="2"/>
      <c r="B25" s="2"/>
      <c r="C25" s="2"/>
      <c r="D25" s="2"/>
      <c r="E25" s="2"/>
      <c r="F25" s="2"/>
      <c r="G25" s="2"/>
    </row>
    <row r="26" spans="1:7">
      <c r="A26" s="2"/>
      <c r="B26" s="2"/>
      <c r="C26" s="2"/>
      <c r="D26" s="2"/>
      <c r="E26" s="2"/>
      <c r="F26" s="6"/>
      <c r="G26" s="2"/>
    </row>
    <row r="27" spans="1:7">
      <c r="A27" s="2"/>
      <c r="B27" s="2"/>
      <c r="C27" s="2"/>
      <c r="D27" s="2"/>
      <c r="E27" s="2"/>
      <c r="F27" s="2"/>
      <c r="G27" s="6"/>
    </row>
  </sheetData>
  <sheetProtection formatCells="0" formatColumns="0" formatRows="0" autoFilter="0" pivotTables="0"/>
  <dataValidations disablePrompts="1" count="1">
    <dataValidation type="list" allowBlank="1" showInputMessage="1" showErrorMessage="1" sqref="ID5 RZ5 ABV5 ALR5 AVN5 BFJ5 BPF5 BZB5 CIX5 CST5 DCP5 DML5 DWH5 EGD5 EPZ5 EZV5 FJR5 FTN5 GDJ5 GNF5 GXB5 HGX5 HQT5 IAP5 IKL5 IUH5 JED5 JNZ5 JXV5 KHR5 KRN5 LBJ5 LLF5 LVB5 MEX5 MOT5 MYP5 NIL5 NSH5 OCD5 OLZ5 OVV5 PFR5 PPN5 PZJ5 QJF5 QTB5 RCX5 RMT5 RWP5 SGL5 SQH5 TAD5 TJZ5 TTV5 UDR5 UNN5 UXJ5 VHF5 VRB5 WAX5 WKT5 WUP5 IG65537 SC65537 ABY65537 ALU65537 AVQ65537 BFM65537 BPI65537 BZE65537 CJA65537 CSW65537 DCS65537 DMO65537 DWK65537 EGG65537 EQC65537 EZY65537 FJU65537 FTQ65537 GDM65537 GNI65537 GXE65537 HHA65537 HQW65537 IAS65537 IKO65537 IUK65537 JEG65537 JOC65537 JXY65537 KHU65537 KRQ65537 LBM65537 LLI65537 LVE65537 MFA65537 MOW65537 MYS65537 NIO65537 NSK65537 OCG65537 OMC65537 OVY65537 PFU65537 PPQ65537 PZM65537 QJI65537 QTE65537 RDA65537 RMW65537 RWS65537 SGO65537 SQK65537 TAG65537 TKC65537 TTY65537 UDU65537 UNQ65537 UXM65537 VHI65537 VRE65537 WBA65537 WKW65537 WUS65537 IG131073 SC131073 ABY131073 ALU131073 AVQ131073 BFM131073 BPI131073 BZE131073 CJA131073 CSW131073 DCS131073 DMO131073 DWK131073 EGG131073 EQC131073 EZY131073 FJU131073 FTQ131073 GDM131073 GNI131073 GXE131073 HHA131073 HQW131073 IAS131073 IKO131073 IUK131073 JEG131073 JOC131073 JXY131073 KHU131073 KRQ131073 LBM131073 LLI131073 LVE131073 MFA131073 MOW131073 MYS131073 NIO131073 NSK131073 OCG131073 OMC131073 OVY131073 PFU131073 PPQ131073 PZM131073 QJI131073 QTE131073 RDA131073 RMW131073 RWS131073 SGO131073 SQK131073 TAG131073 TKC131073 TTY131073 UDU131073 UNQ131073 UXM131073 VHI131073 VRE131073 WBA131073 WKW131073 WUS131073 IG196609 SC196609 ABY196609 ALU196609 AVQ196609 BFM196609 BPI196609 BZE196609 CJA196609 CSW196609 DCS196609 DMO196609 DWK196609 EGG196609 EQC196609 EZY196609 FJU196609 FTQ196609 GDM196609 GNI196609 GXE196609 HHA196609 HQW196609 IAS196609 IKO196609 IUK196609 JEG196609 JOC196609 JXY196609 KHU196609 KRQ196609 LBM196609 LLI196609 LVE196609 MFA196609 MOW196609 MYS196609 NIO196609 NSK196609 OCG196609 OMC196609 OVY196609 PFU196609 PPQ196609 PZM196609 QJI196609 QTE196609 RDA196609 RMW196609 RWS196609 SGO196609 SQK196609 TAG196609 TKC196609 TTY196609 UDU196609 UNQ196609 UXM196609 VHI196609 VRE196609 WBA196609 WKW196609 WUS196609 IG262145 SC262145 ABY262145 ALU262145 AVQ262145 BFM262145 BPI262145 BZE262145 CJA262145 CSW262145 DCS262145 DMO262145 DWK262145 EGG262145 EQC262145 EZY262145 FJU262145 FTQ262145 GDM262145 GNI262145 GXE262145 HHA262145 HQW262145 IAS262145 IKO262145 IUK262145 JEG262145 JOC262145 JXY262145 KHU262145 KRQ262145 LBM262145 LLI262145 LVE262145 MFA262145 MOW262145 MYS262145 NIO262145 NSK262145 OCG262145 OMC262145 OVY262145 PFU262145 PPQ262145 PZM262145 QJI262145 QTE262145 RDA262145 RMW262145 RWS262145 SGO262145 SQK262145 TAG262145 TKC262145 TTY262145 UDU262145 UNQ262145 UXM262145 VHI262145 VRE262145 WBA262145 WKW262145 WUS262145 IG327681 SC327681 ABY327681 ALU327681 AVQ327681 BFM327681 BPI327681 BZE327681 CJA327681 CSW327681 DCS327681 DMO327681 DWK327681 EGG327681 EQC327681 EZY327681 FJU327681 FTQ327681 GDM327681 GNI327681 GXE327681 HHA327681 HQW327681 IAS327681 IKO327681 IUK327681 JEG327681 JOC327681 JXY327681 KHU327681 KRQ327681 LBM327681 LLI327681 LVE327681 MFA327681 MOW327681 MYS327681 NIO327681 NSK327681 OCG327681 OMC327681 OVY327681 PFU327681 PPQ327681 PZM327681 QJI327681 QTE327681 RDA327681 RMW327681 RWS327681 SGO327681 SQK327681 TAG327681 TKC327681 TTY327681 UDU327681 UNQ327681 UXM327681 VHI327681 VRE327681 WBA327681 WKW327681 WUS327681 IG393217 SC393217 ABY393217 ALU393217 AVQ393217 BFM393217 BPI393217 BZE393217 CJA393217 CSW393217 DCS393217 DMO393217 DWK393217 EGG393217 EQC393217 EZY393217 FJU393217 FTQ393217 GDM393217 GNI393217 GXE393217 HHA393217 HQW393217 IAS393217 IKO393217 IUK393217 JEG393217 JOC393217 JXY393217 KHU393217 KRQ393217 LBM393217 LLI393217 LVE393217 MFA393217 MOW393217 MYS393217 NIO393217 NSK393217 OCG393217 OMC393217 OVY393217 PFU393217 PPQ393217 PZM393217 QJI393217 QTE393217 RDA393217 RMW393217 RWS393217 SGO393217 SQK393217 TAG393217 TKC393217 TTY393217 UDU393217 UNQ393217 UXM393217 VHI393217 VRE393217 WBA393217 WKW393217 WUS393217 IG458753 SC458753 ABY458753 ALU458753 AVQ458753 BFM458753 BPI458753 BZE458753 CJA458753 CSW458753 DCS458753 DMO458753 DWK458753 EGG458753 EQC458753 EZY458753 FJU458753 FTQ458753 GDM458753 GNI458753 GXE458753 HHA458753 HQW458753 IAS458753 IKO458753 IUK458753 JEG458753 JOC458753 JXY458753 KHU458753 KRQ458753 LBM458753 LLI458753 LVE458753 MFA458753 MOW458753 MYS458753 NIO458753 NSK458753 OCG458753 OMC458753 OVY458753 PFU458753 PPQ458753 PZM458753 QJI458753 QTE458753 RDA458753 RMW458753 RWS458753 SGO458753 SQK458753 TAG458753 TKC458753 TTY458753 UDU458753 UNQ458753 UXM458753 VHI458753 VRE458753 WBA458753 WKW458753 WUS458753 IG524289 SC524289 ABY524289 ALU524289 AVQ524289 BFM524289 BPI524289 BZE524289 CJA524289 CSW524289 DCS524289 DMO524289 DWK524289 EGG524289 EQC524289 EZY524289 FJU524289 FTQ524289 GDM524289 GNI524289 GXE524289 HHA524289 HQW524289 IAS524289 IKO524289 IUK524289 JEG524289 JOC524289 JXY524289 KHU524289 KRQ524289 LBM524289 LLI524289 LVE524289 MFA524289 MOW524289 MYS524289 NIO524289 NSK524289 OCG524289 OMC524289 OVY524289 PFU524289 PPQ524289 PZM524289 QJI524289 QTE524289 RDA524289 RMW524289 RWS524289 SGO524289 SQK524289 TAG524289 TKC524289 TTY524289 UDU524289 UNQ524289 UXM524289 VHI524289 VRE524289 WBA524289 WKW524289 WUS524289 IG589825 SC589825 ABY589825 ALU589825 AVQ589825 BFM589825 BPI589825 BZE589825 CJA589825 CSW589825 DCS589825 DMO589825 DWK589825 EGG589825 EQC589825 EZY589825 FJU589825 FTQ589825 GDM589825 GNI589825 GXE589825 HHA589825 HQW589825 IAS589825 IKO589825 IUK589825 JEG589825 JOC589825 JXY589825 KHU589825 KRQ589825 LBM589825 LLI589825 LVE589825 MFA589825 MOW589825 MYS589825 NIO589825 NSK589825 OCG589825 OMC589825 OVY589825 PFU589825 PPQ589825 PZM589825 QJI589825 QTE589825 RDA589825 RMW589825 RWS589825 SGO589825 SQK589825 TAG589825 TKC589825 TTY589825 UDU589825 UNQ589825 UXM589825 VHI589825 VRE589825 WBA589825 WKW589825 WUS589825 IG655361 SC655361 ABY655361 ALU655361 AVQ655361 BFM655361 BPI655361 BZE655361 CJA655361 CSW655361 DCS655361 DMO655361 DWK655361 EGG655361 EQC655361 EZY655361 FJU655361 FTQ655361 GDM655361 GNI655361 GXE655361 HHA655361 HQW655361 IAS655361 IKO655361 IUK655361 JEG655361 JOC655361 JXY655361 KHU655361 KRQ655361 LBM655361 LLI655361 LVE655361 MFA655361 MOW655361 MYS655361 NIO655361 NSK655361 OCG655361 OMC655361 OVY655361 PFU655361 PPQ655361 PZM655361 QJI655361 QTE655361 RDA655361 RMW655361 RWS655361 SGO655361 SQK655361 TAG655361 TKC655361 TTY655361 UDU655361 UNQ655361 UXM655361 VHI655361 VRE655361 WBA655361 WKW655361 WUS655361 IG720897 SC720897 ABY720897 ALU720897 AVQ720897 BFM720897 BPI720897 BZE720897 CJA720897 CSW720897 DCS720897 DMO720897 DWK720897 EGG720897 EQC720897 EZY720897 FJU720897 FTQ720897 GDM720897 GNI720897 GXE720897 HHA720897 HQW720897 IAS720897 IKO720897 IUK720897 JEG720897 JOC720897 JXY720897 KHU720897 KRQ720897 LBM720897 LLI720897 LVE720897 MFA720897 MOW720897 MYS720897 NIO720897 NSK720897 OCG720897 OMC720897 OVY720897 PFU720897 PPQ720897 PZM720897 QJI720897 QTE720897 RDA720897 RMW720897 RWS720897 SGO720897 SQK720897 TAG720897 TKC720897 TTY720897 UDU720897 UNQ720897 UXM720897 VHI720897 VRE720897 WBA720897 WKW720897 WUS720897 IG786433 SC786433 ABY786433 ALU786433 AVQ786433 BFM786433 BPI786433 BZE786433 CJA786433 CSW786433 DCS786433 DMO786433 DWK786433 EGG786433 EQC786433 EZY786433 FJU786433 FTQ786433 GDM786433 GNI786433 GXE786433 HHA786433 HQW786433 IAS786433 IKO786433 IUK786433 JEG786433 JOC786433 JXY786433 KHU786433 KRQ786433 LBM786433 LLI786433 LVE786433 MFA786433 MOW786433 MYS786433 NIO786433 NSK786433 OCG786433 OMC786433 OVY786433 PFU786433 PPQ786433 PZM786433 QJI786433 QTE786433 RDA786433 RMW786433 RWS786433 SGO786433 SQK786433 TAG786433 TKC786433 TTY786433 UDU786433 UNQ786433 UXM786433 VHI786433 VRE786433 WBA786433 WKW786433 WUS786433 IG851969 SC851969 ABY851969 ALU851969 AVQ851969 BFM851969 BPI851969 BZE851969 CJA851969 CSW851969 DCS851969 DMO851969 DWK851969 EGG851969 EQC851969 EZY851969 FJU851969 FTQ851969 GDM851969 GNI851969 GXE851969 HHA851969 HQW851969 IAS851969 IKO851969 IUK851969 JEG851969 JOC851969 JXY851969 KHU851969 KRQ851969 LBM851969 LLI851969 LVE851969 MFA851969 MOW851969 MYS851969 NIO851969 NSK851969 OCG851969 OMC851969 OVY851969 PFU851969 PPQ851969 PZM851969 QJI851969 QTE851969 RDA851969 RMW851969 RWS851969 SGO851969 SQK851969 TAG851969 TKC851969 TTY851969 UDU851969 UNQ851969 UXM851969 VHI851969 VRE851969 WBA851969 WKW851969 WUS851969 IG917505 SC917505 ABY917505 ALU917505 AVQ917505 BFM917505 BPI917505 BZE917505 CJA917505 CSW917505 DCS917505 DMO917505 DWK917505 EGG917505 EQC917505 EZY917505 FJU917505 FTQ917505 GDM917505 GNI917505 GXE917505 HHA917505 HQW917505 IAS917505 IKO917505 IUK917505 JEG917505 JOC917505 JXY917505 KHU917505 KRQ917505 LBM917505 LLI917505 LVE917505 MFA917505 MOW917505 MYS917505 NIO917505 NSK917505 OCG917505 OMC917505 OVY917505 PFU917505 PPQ917505 PZM917505 QJI917505 QTE917505 RDA917505 RMW917505 RWS917505 SGO917505 SQK917505 TAG917505 TKC917505 TTY917505 UDU917505 UNQ917505 UXM917505 VHI917505 VRE917505 WBA917505 WKW917505 WUS917505 IG983041 SC983041 ABY983041 ALU983041 AVQ983041 BFM983041 BPI983041 BZE983041 CJA983041 CSW983041 DCS983041 DMO983041 DWK983041 EGG983041 EQC983041 EZY983041 FJU983041 FTQ983041 GDM983041 GNI983041 GXE983041 HHA983041 HQW983041 IAS983041 IKO983041 IUK983041 JEG983041 JOC983041 JXY983041 KHU983041 KRQ983041 LBM983041 LLI983041 LVE983041 MFA983041 MOW983041 MYS983041 NIO983041 NSK983041 OCG983041 OMC983041 OVY983041 PFU983041 PPQ983041 PZM983041 QJI983041 QTE983041 RDA983041 RMW983041 RWS983041 SGO983041 SQK983041 TAG983041 TKC983041 TTY983041 UDU983041 UNQ983041 UXM983041 VHI983041 VRE983041 WBA983041 WKW983041 WUS983041" xr:uid="{E2237192-66FE-42DD-AA5D-FC766703A96D}">
      <formula1>"English,Português"</formula1>
    </dataValidation>
  </dataValidations>
  <hyperlinks>
    <hyperlink ref="B7" location="'BP-R'!A1" display="Balanço Patrimonial" xr:uid="{7268909D-3864-4FCA-B529-63DDCE768DFC}"/>
    <hyperlink ref="B8" location="'DRE-R'!A1" display="DRE" xr:uid="{B76C5162-2531-4367-92D8-6850DEB78D31}"/>
    <hyperlink ref="B9" location="FC!A1" display="DFC" xr:uid="{C36CBE25-ECF8-44CB-BD17-CEEC703A898A}"/>
    <hyperlink ref="B10" location="'Ind. Trimestrais (2019-Atual)'!A1" display="Indicadores Trimestrais" xr:uid="{448E6C81-A8B6-4B9B-83C1-47DAAA786213}"/>
    <hyperlink ref="B11" location="'Indicadores Anuais (2011-Atual)'!A1" display="Inicadores Anuais" xr:uid="{89A26DD4-AD60-4351-AAFE-AE2DD4655205}"/>
    <hyperlink ref="B12" location="'Informações por Segmento'!A1" display="Informação por Segmento" xr:uid="{EF9A8E3F-6F33-4011-A653-2BC60911EBF9}"/>
    <hyperlink ref="B14" location="'Registro de alterações'!A1" display="Registro de Alterações" xr:uid="{36E54DBF-53B3-4F83-9040-EE6D86AFA3B2}"/>
    <hyperlink ref="G2" r:id="rId1" xr:uid="{A403C776-4DDB-410C-9FC4-02C8072604CD}"/>
  </hyperlinks>
  <pageMargins left="0.511811024" right="0.511811024" top="0.78740157499999996" bottom="0.78740157499999996" header="0.31496062000000002" footer="0.31496062000000002"/>
  <pageSetup paperSize="9" orientation="portrait" r:id="rId2"/>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sheetPr>
  <dimension ref="A1:AR135"/>
  <sheetViews>
    <sheetView showGridLines="0" zoomScaleNormal="100" workbookViewId="0">
      <pane xSplit="1" ySplit="9" topLeftCell="B10" activePane="bottomRight" state="frozen"/>
      <selection activeCell="O7" sqref="O7"/>
      <selection pane="topRight" activeCell="O7" sqref="O7"/>
      <selection pane="bottomLeft" activeCell="O7" sqref="O7"/>
      <selection pane="bottomRight"/>
    </sheetView>
  </sheetViews>
  <sheetFormatPr defaultColWidth="9.109375" defaultRowHeight="12" outlineLevelCol="1"/>
  <cols>
    <col min="1" max="1" width="81.6640625" style="93" bestFit="1" customWidth="1"/>
    <col min="2" max="9" width="9.6640625" style="17" customWidth="1"/>
    <col min="10" max="10" width="1.33203125" style="17" customWidth="1"/>
    <col min="11" max="13" width="9.6640625" style="17" hidden="1" customWidth="1" outlineLevel="1"/>
    <col min="14" max="14" width="9.6640625" style="17" customWidth="1" collapsed="1"/>
    <col min="15" max="15" width="9.6640625" style="17" hidden="1" customWidth="1" outlineLevel="1"/>
    <col min="16" max="17" width="9.6640625" style="18" hidden="1" customWidth="1" outlineLevel="1"/>
    <col min="18" max="18" width="9.6640625" style="17" customWidth="1" collapsed="1"/>
    <col min="19" max="21" width="9.6640625" style="18" hidden="1" customWidth="1" outlineLevel="1"/>
    <col min="22" max="22" width="9.6640625" style="17" customWidth="1" collapsed="1"/>
    <col min="23" max="23" width="9.6640625" style="14" hidden="1" customWidth="1" outlineLevel="1"/>
    <col min="24" max="25" width="10.44140625" style="14" hidden="1" customWidth="1" outlineLevel="1"/>
    <col min="26" max="26" width="9.6640625" style="17" customWidth="1" collapsed="1"/>
    <col min="27" max="29" width="9.6640625" style="14" hidden="1" customWidth="1" outlineLevel="1"/>
    <col min="30" max="30" width="9.6640625" style="17" customWidth="1" collapsed="1"/>
    <col min="31" max="33" width="9.6640625" style="14" hidden="1" customWidth="1" outlineLevel="1"/>
    <col min="34" max="34" width="9.6640625" style="17" customWidth="1" collapsed="1"/>
    <col min="35" max="37" width="9.6640625" style="14" hidden="1" customWidth="1" outlineLevel="1"/>
    <col min="38" max="38" width="9.6640625" style="17" customWidth="1" collapsed="1"/>
    <col min="39" max="40" width="9.6640625" style="14" customWidth="1" outlineLevel="1"/>
    <col min="41" max="41" width="9.6640625" style="14" hidden="1" customWidth="1" outlineLevel="1"/>
    <col min="42" max="42" width="9.6640625" style="17" hidden="1" customWidth="1"/>
    <col min="43" max="16384" width="9.109375" style="14"/>
  </cols>
  <sheetData>
    <row r="1" spans="1:44">
      <c r="A1" s="90" t="s">
        <v>6</v>
      </c>
      <c r="B1" s="12"/>
      <c r="C1" s="12"/>
      <c r="D1" s="12"/>
      <c r="E1" s="12"/>
      <c r="F1" s="12"/>
      <c r="G1" s="12"/>
      <c r="H1" s="12"/>
      <c r="I1" s="12"/>
      <c r="J1" s="12"/>
      <c r="K1" s="12"/>
      <c r="L1" s="12"/>
      <c r="M1" s="12"/>
      <c r="N1" s="12"/>
      <c r="O1" s="12"/>
      <c r="P1" s="13"/>
      <c r="Q1" s="13"/>
      <c r="R1" s="12"/>
      <c r="S1" s="13"/>
      <c r="T1" s="13"/>
      <c r="U1" s="13"/>
      <c r="V1" s="12"/>
      <c r="Z1" s="12"/>
      <c r="AD1" s="12"/>
      <c r="AH1" s="12"/>
      <c r="AL1" s="12"/>
      <c r="AP1" s="12"/>
    </row>
    <row r="2" spans="1:44">
      <c r="A2" s="90" t="s">
        <v>32</v>
      </c>
      <c r="B2" s="12"/>
      <c r="C2" s="12"/>
      <c r="D2" s="12"/>
      <c r="E2" s="12"/>
      <c r="F2" s="12"/>
      <c r="G2" s="12"/>
      <c r="H2" s="12"/>
      <c r="I2" s="12"/>
      <c r="J2" s="12"/>
      <c r="K2" s="12"/>
      <c r="L2" s="12"/>
      <c r="M2" s="12"/>
      <c r="N2" s="12"/>
      <c r="O2" s="12"/>
      <c r="P2" s="13"/>
      <c r="Q2" s="13"/>
      <c r="R2" s="12"/>
      <c r="S2" s="13"/>
      <c r="T2" s="13"/>
      <c r="U2" s="13"/>
      <c r="V2" s="12"/>
      <c r="Z2" s="12"/>
      <c r="AD2" s="12"/>
      <c r="AH2" s="12"/>
      <c r="AL2" s="12"/>
      <c r="AP2" s="12"/>
    </row>
    <row r="3" spans="1:44">
      <c r="A3" s="90" t="s">
        <v>33</v>
      </c>
      <c r="B3" s="12"/>
      <c r="C3" s="12"/>
      <c r="D3" s="12"/>
      <c r="E3" s="12"/>
      <c r="F3" s="12"/>
      <c r="G3" s="12"/>
      <c r="H3" s="12"/>
      <c r="I3" s="12"/>
      <c r="J3" s="12"/>
      <c r="K3" s="12"/>
      <c r="L3" s="12"/>
      <c r="M3" s="12"/>
      <c r="N3" s="12"/>
      <c r="O3" s="12"/>
      <c r="P3" s="15"/>
      <c r="Q3" s="15"/>
      <c r="R3" s="12"/>
      <c r="S3" s="15"/>
      <c r="T3" s="15"/>
      <c r="U3" s="15"/>
      <c r="V3" s="12"/>
      <c r="Z3" s="12"/>
      <c r="AD3" s="12"/>
      <c r="AH3" s="12"/>
      <c r="AL3" s="12"/>
      <c r="AP3" s="12"/>
    </row>
    <row r="4" spans="1:44">
      <c r="A4" s="90"/>
      <c r="B4" s="12"/>
      <c r="C4" s="12"/>
      <c r="D4" s="12"/>
      <c r="E4" s="12"/>
      <c r="F4" s="12"/>
      <c r="G4" s="12"/>
      <c r="H4" s="12"/>
      <c r="I4" s="12"/>
      <c r="J4" s="12"/>
      <c r="K4" s="12"/>
      <c r="L4" s="12"/>
      <c r="M4" s="12"/>
      <c r="N4" s="12"/>
      <c r="O4" s="12"/>
      <c r="P4" s="16"/>
      <c r="Q4" s="16"/>
      <c r="R4" s="12"/>
      <c r="S4" s="16"/>
      <c r="T4" s="16"/>
      <c r="U4" s="16"/>
      <c r="V4" s="12"/>
      <c r="Z4" s="12"/>
      <c r="AD4" s="12"/>
      <c r="AH4" s="12"/>
      <c r="AL4" s="12"/>
      <c r="AP4" s="12"/>
    </row>
    <row r="6" spans="1:44" ht="15" customHeight="1">
      <c r="A6" s="92" t="s">
        <v>159</v>
      </c>
      <c r="B6" s="210" t="s">
        <v>166</v>
      </c>
      <c r="C6" s="210"/>
      <c r="D6" s="210"/>
      <c r="E6" s="210"/>
      <c r="F6" s="210"/>
      <c r="G6" s="210"/>
      <c r="H6" s="19"/>
      <c r="I6" s="19"/>
      <c r="J6" s="12"/>
      <c r="K6" s="19"/>
      <c r="L6" s="19"/>
      <c r="M6" s="19"/>
      <c r="N6" s="19"/>
      <c r="O6" s="19"/>
      <c r="P6" s="20" t="s">
        <v>7</v>
      </c>
      <c r="Q6" s="19"/>
      <c r="R6" s="19"/>
      <c r="S6" s="19"/>
      <c r="T6" s="19"/>
      <c r="U6" s="19"/>
      <c r="V6" s="19"/>
      <c r="W6" s="19"/>
      <c r="X6" s="19"/>
      <c r="Y6" s="19"/>
      <c r="Z6" s="19"/>
      <c r="AA6" s="19"/>
      <c r="AB6" s="19"/>
      <c r="AC6" s="19"/>
      <c r="AD6" s="19"/>
      <c r="AE6" s="19"/>
      <c r="AF6" s="19"/>
      <c r="AG6" s="19"/>
      <c r="AH6" s="19"/>
      <c r="AI6" s="19"/>
      <c r="AJ6" s="19"/>
      <c r="AK6" s="19"/>
      <c r="AL6" s="19"/>
      <c r="AM6" s="19"/>
      <c r="AN6" s="19"/>
      <c r="AO6" s="19"/>
      <c r="AP6" s="19"/>
    </row>
    <row r="7" spans="1:44" ht="2.1" customHeight="1">
      <c r="A7" s="98"/>
      <c r="B7" s="21"/>
      <c r="C7" s="21"/>
      <c r="D7" s="21"/>
      <c r="E7" s="21"/>
      <c r="F7" s="21"/>
      <c r="G7" s="21"/>
      <c r="H7" s="21"/>
      <c r="I7" s="21"/>
      <c r="J7" s="12"/>
      <c r="K7" s="21"/>
      <c r="L7" s="21"/>
      <c r="M7" s="21"/>
      <c r="N7" s="21"/>
      <c r="O7" s="21"/>
      <c r="P7" s="22"/>
      <c r="Q7" s="22"/>
      <c r="R7" s="21"/>
      <c r="S7" s="22"/>
      <c r="T7" s="22"/>
      <c r="U7" s="22"/>
      <c r="V7" s="21"/>
      <c r="W7" s="23"/>
      <c r="X7" s="23"/>
      <c r="Y7" s="23"/>
      <c r="Z7" s="21"/>
      <c r="AA7" s="23"/>
      <c r="AB7" s="23"/>
      <c r="AC7" s="23"/>
      <c r="AD7" s="21"/>
      <c r="AE7" s="23"/>
      <c r="AF7" s="23"/>
      <c r="AG7" s="23"/>
      <c r="AH7" s="21"/>
      <c r="AI7" s="23"/>
      <c r="AJ7" s="23"/>
      <c r="AK7" s="23"/>
      <c r="AL7" s="21"/>
      <c r="AM7" s="23"/>
      <c r="AN7" s="23"/>
      <c r="AO7" s="23"/>
      <c r="AP7" s="21"/>
    </row>
    <row r="8" spans="1:44">
      <c r="B8" s="24">
        <v>40908</v>
      </c>
      <c r="C8" s="24">
        <v>41274</v>
      </c>
      <c r="D8" s="24">
        <v>41639</v>
      </c>
      <c r="E8" s="24">
        <v>42004</v>
      </c>
      <c r="F8" s="24">
        <v>42369</v>
      </c>
      <c r="G8" s="24">
        <v>42735</v>
      </c>
      <c r="H8" s="24">
        <v>43100</v>
      </c>
      <c r="I8" s="24">
        <v>43465</v>
      </c>
      <c r="J8" s="12"/>
      <c r="K8" s="24">
        <v>43552</v>
      </c>
      <c r="L8" s="24">
        <v>43646</v>
      </c>
      <c r="M8" s="24">
        <v>43738</v>
      </c>
      <c r="N8" s="24">
        <v>43830</v>
      </c>
      <c r="O8" s="24">
        <v>43918</v>
      </c>
      <c r="P8" s="24">
        <v>44012</v>
      </c>
      <c r="Q8" s="24">
        <v>44104</v>
      </c>
      <c r="R8" s="24">
        <v>44196</v>
      </c>
      <c r="S8" s="24">
        <v>44286</v>
      </c>
      <c r="T8" s="24">
        <v>44377</v>
      </c>
      <c r="U8" s="24">
        <v>44469</v>
      </c>
      <c r="V8" s="24">
        <v>44561</v>
      </c>
      <c r="W8" s="24">
        <v>44651</v>
      </c>
      <c r="X8" s="24">
        <v>44742</v>
      </c>
      <c r="Y8" s="24">
        <v>44834</v>
      </c>
      <c r="Z8" s="24">
        <v>44926</v>
      </c>
      <c r="AA8" s="24">
        <v>45016</v>
      </c>
      <c r="AB8" s="24">
        <v>45107</v>
      </c>
      <c r="AC8" s="24">
        <v>45199</v>
      </c>
      <c r="AD8" s="24">
        <v>45291</v>
      </c>
      <c r="AE8" s="24">
        <v>45382</v>
      </c>
      <c r="AF8" s="24">
        <v>45473</v>
      </c>
      <c r="AG8" s="24">
        <v>45565</v>
      </c>
      <c r="AH8" s="24">
        <v>45657</v>
      </c>
      <c r="AI8" s="24">
        <v>45747</v>
      </c>
      <c r="AJ8" s="24">
        <v>45838</v>
      </c>
      <c r="AK8" s="24">
        <v>45930</v>
      </c>
      <c r="AL8" s="24">
        <v>46022</v>
      </c>
      <c r="AM8" s="24">
        <v>46112</v>
      </c>
      <c r="AN8" s="24">
        <v>46203</v>
      </c>
      <c r="AO8" s="24">
        <v>46295</v>
      </c>
      <c r="AP8" s="24">
        <v>46387</v>
      </c>
    </row>
    <row r="9" spans="1:44" ht="2.1" customHeight="1">
      <c r="A9" s="98"/>
      <c r="B9" s="25"/>
      <c r="C9" s="25"/>
      <c r="D9" s="25"/>
      <c r="E9" s="25"/>
      <c r="F9" s="25"/>
      <c r="G9" s="25"/>
      <c r="H9" s="25"/>
      <c r="I9" s="25"/>
      <c r="J9" s="12"/>
      <c r="K9" s="25"/>
      <c r="L9" s="25"/>
      <c r="M9" s="25"/>
      <c r="N9" s="25"/>
      <c r="O9" s="25"/>
      <c r="P9" s="25"/>
      <c r="Q9" s="25"/>
      <c r="R9" s="25"/>
      <c r="S9" s="26"/>
      <c r="T9" s="26"/>
      <c r="U9" s="26"/>
      <c r="V9" s="25"/>
      <c r="Z9" s="25"/>
      <c r="AD9" s="25"/>
      <c r="AH9" s="25"/>
      <c r="AL9" s="25"/>
      <c r="AP9" s="25"/>
    </row>
    <row r="10" spans="1:44" ht="2.1" customHeight="1">
      <c r="A10" s="99"/>
      <c r="B10" s="27"/>
      <c r="C10" s="27"/>
      <c r="D10" s="27"/>
      <c r="E10" s="27"/>
      <c r="F10" s="27"/>
      <c r="G10" s="27"/>
      <c r="H10" s="27"/>
      <c r="I10" s="27"/>
      <c r="J10" s="12"/>
      <c r="K10" s="27"/>
      <c r="L10" s="27"/>
      <c r="M10" s="27"/>
      <c r="N10" s="27"/>
      <c r="O10" s="27"/>
      <c r="P10" s="27"/>
      <c r="Q10" s="27"/>
      <c r="R10" s="27"/>
      <c r="S10" s="28"/>
      <c r="T10" s="28"/>
      <c r="U10" s="28"/>
      <c r="V10" s="27"/>
      <c r="Z10" s="27"/>
      <c r="AD10" s="27"/>
      <c r="AH10" s="27"/>
      <c r="AL10" s="27"/>
      <c r="AP10" s="27"/>
    </row>
    <row r="11" spans="1:44">
      <c r="A11" s="98"/>
      <c r="B11" s="27"/>
      <c r="C11" s="27"/>
      <c r="D11" s="27"/>
      <c r="E11" s="27"/>
      <c r="F11" s="27"/>
      <c r="G11" s="51" t="s">
        <v>23</v>
      </c>
      <c r="H11" s="51" t="s">
        <v>23</v>
      </c>
      <c r="I11" s="51" t="s">
        <v>23</v>
      </c>
      <c r="J11" s="12"/>
      <c r="K11" s="27"/>
      <c r="L11" s="27"/>
      <c r="M11" s="27"/>
      <c r="N11" s="51" t="s">
        <v>23</v>
      </c>
      <c r="O11" s="27"/>
      <c r="P11" s="27"/>
      <c r="Q11" s="27"/>
      <c r="R11" s="27"/>
      <c r="S11" s="28"/>
      <c r="T11" s="28"/>
      <c r="U11" s="28"/>
      <c r="V11" s="27"/>
      <c r="Z11" s="27"/>
      <c r="AD11" s="27"/>
      <c r="AH11" s="27"/>
      <c r="AL11" s="27"/>
      <c r="AP11" s="27"/>
    </row>
    <row r="12" spans="1:44">
      <c r="A12" s="98" t="s">
        <v>261</v>
      </c>
      <c r="B12" s="27"/>
      <c r="C12" s="27"/>
      <c r="D12" s="27"/>
      <c r="E12" s="27"/>
      <c r="F12" s="27"/>
      <c r="G12" s="51"/>
      <c r="H12" s="51"/>
      <c r="I12" s="51"/>
      <c r="J12" s="12"/>
      <c r="K12" s="27"/>
      <c r="L12" s="27"/>
      <c r="M12" s="27"/>
      <c r="N12" s="51"/>
      <c r="O12" s="27"/>
      <c r="P12" s="27"/>
      <c r="Q12" s="27"/>
      <c r="R12" s="27"/>
      <c r="S12" s="28"/>
      <c r="T12" s="28"/>
      <c r="U12" s="28"/>
      <c r="V12" s="27"/>
      <c r="Z12" s="27"/>
      <c r="AD12" s="27"/>
      <c r="AH12" s="27"/>
      <c r="AL12" s="27"/>
      <c r="AP12" s="27"/>
    </row>
    <row r="13" spans="1:44">
      <c r="A13" s="98" t="s">
        <v>262</v>
      </c>
      <c r="B13" s="27"/>
      <c r="C13" s="27"/>
      <c r="D13" s="27"/>
      <c r="E13" s="27"/>
      <c r="F13" s="27"/>
      <c r="G13" s="27"/>
      <c r="H13" s="27"/>
      <c r="I13" s="27"/>
      <c r="J13" s="12"/>
      <c r="K13" s="27"/>
      <c r="L13" s="27"/>
      <c r="M13" s="27"/>
      <c r="N13" s="27"/>
      <c r="O13" s="27"/>
      <c r="P13" s="27"/>
      <c r="Q13" s="27"/>
      <c r="R13" s="27"/>
      <c r="S13" s="28"/>
      <c r="T13" s="28"/>
      <c r="U13" s="28"/>
      <c r="V13" s="27"/>
      <c r="Z13" s="27"/>
      <c r="AD13" s="27"/>
      <c r="AH13" s="27"/>
      <c r="AL13" s="27"/>
      <c r="AP13" s="27"/>
    </row>
    <row r="14" spans="1:44">
      <c r="A14" s="100" t="s">
        <v>263</v>
      </c>
      <c r="B14" s="29">
        <v>51893</v>
      </c>
      <c r="C14" s="29">
        <v>59439</v>
      </c>
      <c r="D14" s="29">
        <v>50457</v>
      </c>
      <c r="E14" s="29">
        <v>86796</v>
      </c>
      <c r="F14" s="29">
        <v>199724</v>
      </c>
      <c r="G14" s="29">
        <v>295019</v>
      </c>
      <c r="H14" s="29">
        <v>320734</v>
      </c>
      <c r="I14" s="29">
        <v>385802</v>
      </c>
      <c r="J14" s="12"/>
      <c r="K14" s="30">
        <v>371211</v>
      </c>
      <c r="L14" s="30">
        <v>423015</v>
      </c>
      <c r="M14" s="30">
        <v>455683</v>
      </c>
      <c r="N14" s="29">
        <v>401628</v>
      </c>
      <c r="O14" s="30">
        <v>490257</v>
      </c>
      <c r="P14" s="30">
        <v>618233</v>
      </c>
      <c r="Q14" s="30">
        <v>619002</v>
      </c>
      <c r="R14" s="29">
        <v>752981</v>
      </c>
      <c r="S14" s="30">
        <v>1129453</v>
      </c>
      <c r="T14" s="30">
        <v>927421</v>
      </c>
      <c r="U14" s="30">
        <v>947744</v>
      </c>
      <c r="V14" s="29">
        <v>940858</v>
      </c>
      <c r="W14" s="30">
        <v>662934</v>
      </c>
      <c r="X14" s="30">
        <v>654195</v>
      </c>
      <c r="Y14" s="30">
        <v>903052</v>
      </c>
      <c r="Z14" s="29">
        <v>1556826</v>
      </c>
      <c r="AA14" s="30">
        <v>1366389</v>
      </c>
      <c r="AB14" s="30">
        <v>1314942</v>
      </c>
      <c r="AC14" s="30">
        <v>1198471</v>
      </c>
      <c r="AD14" s="29">
        <v>1303169</v>
      </c>
      <c r="AE14" s="30">
        <v>1364756</v>
      </c>
      <c r="AF14" s="30">
        <v>1249597</v>
      </c>
      <c r="AG14" s="30">
        <v>1133638</v>
      </c>
      <c r="AH14" s="29">
        <v>887969</v>
      </c>
      <c r="AI14" s="30">
        <v>647928</v>
      </c>
      <c r="AJ14" s="30">
        <v>825649</v>
      </c>
      <c r="AK14" s="30">
        <v>1239723</v>
      </c>
      <c r="AL14" s="29">
        <v>1070774</v>
      </c>
      <c r="AM14" s="30">
        <v>1303137</v>
      </c>
      <c r="AN14" s="30">
        <v>1445232</v>
      </c>
      <c r="AO14" s="30"/>
      <c r="AP14" s="29"/>
      <c r="AR14" s="200"/>
    </row>
    <row r="15" spans="1:44">
      <c r="A15" s="100" t="s">
        <v>264</v>
      </c>
      <c r="B15" s="29">
        <v>0</v>
      </c>
      <c r="C15" s="29">
        <v>0</v>
      </c>
      <c r="D15" s="29">
        <v>0</v>
      </c>
      <c r="E15" s="29">
        <v>0</v>
      </c>
      <c r="F15" s="29">
        <v>0</v>
      </c>
      <c r="G15" s="29">
        <v>0</v>
      </c>
      <c r="H15" s="29">
        <v>0</v>
      </c>
      <c r="I15" s="29">
        <v>0</v>
      </c>
      <c r="J15" s="12"/>
      <c r="K15" s="30">
        <v>0</v>
      </c>
      <c r="L15" s="30">
        <v>0</v>
      </c>
      <c r="M15" s="30">
        <v>1130</v>
      </c>
      <c r="N15" s="29">
        <v>1141</v>
      </c>
      <c r="O15" s="30">
        <v>1152</v>
      </c>
      <c r="P15" s="30">
        <v>1156</v>
      </c>
      <c r="Q15" s="30">
        <v>1160</v>
      </c>
      <c r="R15" s="29">
        <v>1163</v>
      </c>
      <c r="S15" s="30">
        <v>1168</v>
      </c>
      <c r="T15" s="30">
        <v>4279</v>
      </c>
      <c r="U15" s="30">
        <v>4331</v>
      </c>
      <c r="V15" s="29">
        <v>4411</v>
      </c>
      <c r="W15" s="30">
        <v>1244</v>
      </c>
      <c r="X15" s="30">
        <v>1300</v>
      </c>
      <c r="Y15" s="30">
        <v>4969</v>
      </c>
      <c r="Z15" s="29">
        <v>4461</v>
      </c>
      <c r="AA15" s="30">
        <v>3715</v>
      </c>
      <c r="AB15" s="30">
        <v>3201</v>
      </c>
      <c r="AC15" s="30">
        <v>3445</v>
      </c>
      <c r="AD15" s="29">
        <v>2916</v>
      </c>
      <c r="AE15" s="30">
        <v>2937</v>
      </c>
      <c r="AF15" s="30">
        <v>3049</v>
      </c>
      <c r="AG15" s="30">
        <v>279</v>
      </c>
      <c r="AH15" s="29">
        <v>140</v>
      </c>
      <c r="AI15" s="30">
        <v>44</v>
      </c>
      <c r="AJ15" s="30">
        <v>11986</v>
      </c>
      <c r="AK15" s="30">
        <v>15410</v>
      </c>
      <c r="AL15" s="29">
        <v>13086</v>
      </c>
      <c r="AM15" s="30">
        <v>12825</v>
      </c>
      <c r="AN15" s="30">
        <v>10</v>
      </c>
      <c r="AO15" s="30"/>
      <c r="AP15" s="29"/>
      <c r="AR15" s="200"/>
    </row>
    <row r="16" spans="1:44">
      <c r="A16" s="100" t="s">
        <v>265</v>
      </c>
      <c r="B16" s="29">
        <v>102489</v>
      </c>
      <c r="C16" s="29">
        <v>131742</v>
      </c>
      <c r="D16" s="29">
        <v>148812</v>
      </c>
      <c r="E16" s="29">
        <v>174668</v>
      </c>
      <c r="F16" s="29">
        <v>189320</v>
      </c>
      <c r="G16" s="29">
        <v>174401</v>
      </c>
      <c r="H16" s="29">
        <v>297662</v>
      </c>
      <c r="I16" s="29">
        <v>268473</v>
      </c>
      <c r="J16" s="12"/>
      <c r="K16" s="30">
        <v>256705</v>
      </c>
      <c r="L16" s="30">
        <v>286283</v>
      </c>
      <c r="M16" s="30">
        <v>322002</v>
      </c>
      <c r="N16" s="29">
        <v>363630</v>
      </c>
      <c r="O16" s="30">
        <v>373092</v>
      </c>
      <c r="P16" s="30">
        <v>334976</v>
      </c>
      <c r="Q16" s="30">
        <v>458286</v>
      </c>
      <c r="R16" s="29">
        <v>531690</v>
      </c>
      <c r="S16" s="30">
        <v>510802</v>
      </c>
      <c r="T16" s="30">
        <v>580769</v>
      </c>
      <c r="U16" s="30">
        <v>579329</v>
      </c>
      <c r="V16" s="29">
        <v>634869</v>
      </c>
      <c r="W16" s="30">
        <v>635799</v>
      </c>
      <c r="X16" s="30">
        <v>663576</v>
      </c>
      <c r="Y16" s="30">
        <v>732325</v>
      </c>
      <c r="Z16" s="29">
        <v>809169</v>
      </c>
      <c r="AA16" s="30">
        <v>805288</v>
      </c>
      <c r="AB16" s="30">
        <v>820746</v>
      </c>
      <c r="AC16" s="30">
        <v>816667</v>
      </c>
      <c r="AD16" s="29">
        <v>950998</v>
      </c>
      <c r="AE16" s="30">
        <v>927935</v>
      </c>
      <c r="AF16" s="30">
        <v>1080833</v>
      </c>
      <c r="AG16" s="30">
        <v>1188045</v>
      </c>
      <c r="AH16" s="29">
        <v>1213341</v>
      </c>
      <c r="AI16" s="30">
        <v>1088977</v>
      </c>
      <c r="AJ16" s="30">
        <v>1229360</v>
      </c>
      <c r="AK16" s="30">
        <v>1169876</v>
      </c>
      <c r="AL16" s="29">
        <v>1149218</v>
      </c>
      <c r="AM16" s="30">
        <v>1179832</v>
      </c>
      <c r="AN16" s="30">
        <v>1260625</v>
      </c>
      <c r="AO16" s="30"/>
      <c r="AP16" s="29"/>
      <c r="AR16" s="200"/>
    </row>
    <row r="17" spans="1:44">
      <c r="A17" s="100" t="s">
        <v>266</v>
      </c>
      <c r="B17" s="29">
        <v>76450</v>
      </c>
      <c r="C17" s="29">
        <v>97971</v>
      </c>
      <c r="D17" s="29">
        <v>132132</v>
      </c>
      <c r="E17" s="29">
        <v>157446</v>
      </c>
      <c r="F17" s="29">
        <v>190433</v>
      </c>
      <c r="G17" s="29">
        <v>227320</v>
      </c>
      <c r="H17" s="29">
        <v>309042</v>
      </c>
      <c r="I17" s="29">
        <v>344021</v>
      </c>
      <c r="J17" s="12"/>
      <c r="K17" s="30">
        <v>372709</v>
      </c>
      <c r="L17" s="30">
        <v>403861</v>
      </c>
      <c r="M17" s="30">
        <v>449934</v>
      </c>
      <c r="N17" s="29">
        <v>434776</v>
      </c>
      <c r="O17" s="30">
        <v>517773</v>
      </c>
      <c r="P17" s="30">
        <v>463897</v>
      </c>
      <c r="Q17" s="30">
        <v>496774</v>
      </c>
      <c r="R17" s="29">
        <v>595381</v>
      </c>
      <c r="S17" s="30">
        <v>824311</v>
      </c>
      <c r="T17" s="30">
        <v>782752</v>
      </c>
      <c r="U17" s="30">
        <v>958112</v>
      </c>
      <c r="V17" s="29">
        <v>1295438</v>
      </c>
      <c r="W17" s="30">
        <v>1315137</v>
      </c>
      <c r="X17" s="30">
        <v>1337067</v>
      </c>
      <c r="Y17" s="30">
        <v>1367644</v>
      </c>
      <c r="Z17" s="29">
        <v>1333271</v>
      </c>
      <c r="AA17" s="30">
        <v>1336961</v>
      </c>
      <c r="AB17" s="30">
        <v>1260487</v>
      </c>
      <c r="AC17" s="30">
        <v>1264428</v>
      </c>
      <c r="AD17" s="29">
        <v>1167552</v>
      </c>
      <c r="AE17" s="30">
        <v>1331658</v>
      </c>
      <c r="AF17" s="30">
        <v>1611640</v>
      </c>
      <c r="AG17" s="30">
        <v>2016089</v>
      </c>
      <c r="AH17" s="29">
        <v>1772722</v>
      </c>
      <c r="AI17" s="30">
        <v>1743468</v>
      </c>
      <c r="AJ17" s="30">
        <v>1466653</v>
      </c>
      <c r="AK17" s="30">
        <v>1515470</v>
      </c>
      <c r="AL17" s="29">
        <v>1473938</v>
      </c>
      <c r="AM17" s="30">
        <v>1298495</v>
      </c>
      <c r="AN17" s="30">
        <v>1229597</v>
      </c>
      <c r="AO17" s="30"/>
      <c r="AP17" s="29"/>
      <c r="AR17" s="200"/>
    </row>
    <row r="18" spans="1:44">
      <c r="A18" s="100" t="s">
        <v>267</v>
      </c>
      <c r="B18" s="29">
        <v>3681</v>
      </c>
      <c r="C18" s="29">
        <v>2426</v>
      </c>
      <c r="D18" s="29">
        <v>4529</v>
      </c>
      <c r="E18" s="29">
        <v>10266</v>
      </c>
      <c r="F18" s="29">
        <v>10998</v>
      </c>
      <c r="G18" s="29">
        <v>6271</v>
      </c>
      <c r="H18" s="29">
        <v>7868</v>
      </c>
      <c r="I18" s="29">
        <v>10795</v>
      </c>
      <c r="J18" s="12"/>
      <c r="K18" s="30">
        <v>14791</v>
      </c>
      <c r="L18" s="30">
        <v>17526</v>
      </c>
      <c r="M18" s="30">
        <v>15037</v>
      </c>
      <c r="N18" s="29">
        <v>16610</v>
      </c>
      <c r="O18" s="30">
        <v>32082</v>
      </c>
      <c r="P18" s="30">
        <v>54112</v>
      </c>
      <c r="Q18" s="30">
        <v>39232</v>
      </c>
      <c r="R18" s="29">
        <v>154904</v>
      </c>
      <c r="S18" s="30">
        <v>128214</v>
      </c>
      <c r="T18" s="30">
        <v>105172</v>
      </c>
      <c r="U18" s="30">
        <v>51934</v>
      </c>
      <c r="V18" s="29">
        <v>60243</v>
      </c>
      <c r="W18" s="30">
        <v>63187</v>
      </c>
      <c r="X18" s="30">
        <v>83520</v>
      </c>
      <c r="Y18" s="30">
        <v>84888</v>
      </c>
      <c r="Z18" s="29">
        <v>92153</v>
      </c>
      <c r="AA18" s="30">
        <v>107944</v>
      </c>
      <c r="AB18" s="30">
        <v>99048</v>
      </c>
      <c r="AC18" s="30">
        <v>106770</v>
      </c>
      <c r="AD18" s="29">
        <v>154276</v>
      </c>
      <c r="AE18" s="30">
        <v>158612</v>
      </c>
      <c r="AF18" s="30">
        <v>157534</v>
      </c>
      <c r="AG18" s="30">
        <v>122588</v>
      </c>
      <c r="AH18" s="29">
        <v>133012</v>
      </c>
      <c r="AI18" s="30">
        <v>116474</v>
      </c>
      <c r="AJ18" s="30">
        <v>163999</v>
      </c>
      <c r="AK18" s="30">
        <v>140245</v>
      </c>
      <c r="AL18" s="29">
        <v>142068</v>
      </c>
      <c r="AM18" s="30">
        <v>143575</v>
      </c>
      <c r="AN18" s="30">
        <v>150890</v>
      </c>
      <c r="AO18" s="30"/>
      <c r="AP18" s="29"/>
      <c r="AR18" s="200"/>
    </row>
    <row r="19" spans="1:44">
      <c r="A19" s="100" t="s">
        <v>268</v>
      </c>
      <c r="B19" s="29">
        <v>895</v>
      </c>
      <c r="C19" s="29">
        <v>340</v>
      </c>
      <c r="D19" s="29">
        <v>5980</v>
      </c>
      <c r="E19" s="29">
        <v>4488</v>
      </c>
      <c r="F19" s="29">
        <v>1321</v>
      </c>
      <c r="G19" s="29">
        <v>0</v>
      </c>
      <c r="H19" s="29">
        <v>0</v>
      </c>
      <c r="I19" s="29">
        <v>0</v>
      </c>
      <c r="J19" s="12"/>
      <c r="K19" s="30">
        <v>0</v>
      </c>
      <c r="L19" s="30">
        <v>0</v>
      </c>
      <c r="M19" s="30">
        <v>0</v>
      </c>
      <c r="N19" s="29">
        <v>0</v>
      </c>
      <c r="O19" s="30">
        <v>0</v>
      </c>
      <c r="P19" s="30">
        <v>0</v>
      </c>
      <c r="Q19" s="30">
        <v>0</v>
      </c>
      <c r="R19" s="29">
        <v>0</v>
      </c>
      <c r="S19" s="30">
        <v>0</v>
      </c>
      <c r="T19" s="30">
        <v>0</v>
      </c>
      <c r="U19" s="30">
        <v>0</v>
      </c>
      <c r="V19" s="29">
        <v>0</v>
      </c>
      <c r="W19" s="30">
        <v>0</v>
      </c>
      <c r="X19" s="30">
        <v>0</v>
      </c>
      <c r="Y19" s="30">
        <v>0</v>
      </c>
      <c r="Z19" s="29">
        <v>0</v>
      </c>
      <c r="AA19" s="30">
        <v>0</v>
      </c>
      <c r="AB19" s="30">
        <v>0</v>
      </c>
      <c r="AC19" s="30">
        <v>0</v>
      </c>
      <c r="AD19" s="29">
        <v>0</v>
      </c>
      <c r="AE19" s="30">
        <v>0</v>
      </c>
      <c r="AF19" s="30">
        <v>0</v>
      </c>
      <c r="AG19" s="30">
        <v>0</v>
      </c>
      <c r="AH19" s="29">
        <v>0</v>
      </c>
      <c r="AI19" s="30">
        <v>0</v>
      </c>
      <c r="AJ19" s="30">
        <v>0</v>
      </c>
      <c r="AK19" s="30">
        <v>0</v>
      </c>
      <c r="AL19" s="29">
        <v>0</v>
      </c>
      <c r="AM19" s="30">
        <v>0</v>
      </c>
      <c r="AN19" s="30" t="s">
        <v>336</v>
      </c>
      <c r="AO19" s="30"/>
      <c r="AP19" s="29"/>
      <c r="AR19" s="200"/>
    </row>
    <row r="20" spans="1:44">
      <c r="A20" s="100" t="s">
        <v>269</v>
      </c>
      <c r="B20" s="29">
        <v>0</v>
      </c>
      <c r="C20" s="29">
        <v>0</v>
      </c>
      <c r="D20" s="29">
        <v>0</v>
      </c>
      <c r="E20" s="29">
        <v>0</v>
      </c>
      <c r="F20" s="29">
        <v>0</v>
      </c>
      <c r="G20" s="29">
        <v>0</v>
      </c>
      <c r="H20" s="29">
        <v>0</v>
      </c>
      <c r="I20" s="29">
        <v>0</v>
      </c>
      <c r="J20" s="12"/>
      <c r="K20" s="30">
        <v>0</v>
      </c>
      <c r="L20" s="30">
        <v>0</v>
      </c>
      <c r="M20" s="30">
        <v>0</v>
      </c>
      <c r="N20" s="29">
        <v>0</v>
      </c>
      <c r="O20" s="30">
        <v>1499</v>
      </c>
      <c r="P20" s="30">
        <v>5326</v>
      </c>
      <c r="Q20" s="30">
        <v>18231</v>
      </c>
      <c r="R20" s="29">
        <v>0</v>
      </c>
      <c r="S20" s="30">
        <v>13678</v>
      </c>
      <c r="T20" s="30">
        <v>0</v>
      </c>
      <c r="U20" s="30">
        <v>8896</v>
      </c>
      <c r="V20" s="29">
        <v>4835</v>
      </c>
      <c r="W20" s="30">
        <v>0</v>
      </c>
      <c r="X20" s="30">
        <v>8899</v>
      </c>
      <c r="Y20" s="30">
        <v>9729</v>
      </c>
      <c r="Z20" s="29">
        <v>5078</v>
      </c>
      <c r="AA20" s="30">
        <v>0</v>
      </c>
      <c r="AB20" s="30">
        <v>0</v>
      </c>
      <c r="AC20" s="30">
        <v>6064</v>
      </c>
      <c r="AD20" s="29">
        <v>0</v>
      </c>
      <c r="AE20" s="30">
        <v>1971</v>
      </c>
      <c r="AF20" s="30">
        <v>25902</v>
      </c>
      <c r="AG20" s="30">
        <v>0</v>
      </c>
      <c r="AH20" s="29">
        <v>28815</v>
      </c>
      <c r="AI20" s="30">
        <v>507</v>
      </c>
      <c r="AJ20" s="30" t="s">
        <v>314</v>
      </c>
      <c r="AK20" s="30">
        <v>0</v>
      </c>
      <c r="AL20" s="29">
        <v>2995</v>
      </c>
      <c r="AM20" s="30">
        <v>0</v>
      </c>
      <c r="AN20" s="30">
        <v>426</v>
      </c>
      <c r="AO20" s="30"/>
      <c r="AP20" s="29"/>
      <c r="AR20" s="200"/>
    </row>
    <row r="21" spans="1:44">
      <c r="A21" s="100" t="s">
        <v>270</v>
      </c>
      <c r="B21" s="31">
        <v>2496</v>
      </c>
      <c r="C21" s="31">
        <v>2198</v>
      </c>
      <c r="D21" s="31">
        <v>3460</v>
      </c>
      <c r="E21" s="31">
        <v>3521</v>
      </c>
      <c r="F21" s="31">
        <v>2457</v>
      </c>
      <c r="G21" s="31">
        <v>4500</v>
      </c>
      <c r="H21" s="31">
        <v>4463</v>
      </c>
      <c r="I21" s="31">
        <v>4710</v>
      </c>
      <c r="J21" s="12"/>
      <c r="K21" s="32">
        <v>3510</v>
      </c>
      <c r="L21" s="32">
        <v>3581</v>
      </c>
      <c r="M21" s="32">
        <v>4765</v>
      </c>
      <c r="N21" s="31">
        <v>6909</v>
      </c>
      <c r="O21" s="32">
        <v>19129</v>
      </c>
      <c r="P21" s="32">
        <v>9332</v>
      </c>
      <c r="Q21" s="32">
        <v>7521</v>
      </c>
      <c r="R21" s="31">
        <v>7083</v>
      </c>
      <c r="S21" s="32">
        <v>14066</v>
      </c>
      <c r="T21" s="32">
        <v>9343</v>
      </c>
      <c r="U21" s="32">
        <v>13262</v>
      </c>
      <c r="V21" s="31">
        <v>14634</v>
      </c>
      <c r="W21" s="32">
        <v>23701</v>
      </c>
      <c r="X21" s="32">
        <v>31785</v>
      </c>
      <c r="Y21" s="32">
        <v>26779</v>
      </c>
      <c r="Z21" s="31">
        <v>21040</v>
      </c>
      <c r="AA21" s="32">
        <v>30790</v>
      </c>
      <c r="AB21" s="32">
        <v>25260</v>
      </c>
      <c r="AC21" s="32">
        <v>36995</v>
      </c>
      <c r="AD21" s="31">
        <v>34839</v>
      </c>
      <c r="AE21" s="32">
        <v>29821</v>
      </c>
      <c r="AF21" s="32">
        <v>40869</v>
      </c>
      <c r="AG21" s="32">
        <v>52027</v>
      </c>
      <c r="AH21" s="31">
        <v>40784</v>
      </c>
      <c r="AI21" s="32">
        <v>32347</v>
      </c>
      <c r="AJ21" s="32">
        <v>36407</v>
      </c>
      <c r="AK21" s="32">
        <v>29335</v>
      </c>
      <c r="AL21" s="31">
        <v>14228</v>
      </c>
      <c r="AM21" s="32">
        <v>20076</v>
      </c>
      <c r="AN21" s="32">
        <v>19075</v>
      </c>
      <c r="AO21" s="32"/>
      <c r="AP21" s="31"/>
      <c r="AR21" s="200"/>
    </row>
    <row r="22" spans="1:44">
      <c r="B22" s="33"/>
      <c r="C22" s="33"/>
      <c r="D22" s="33"/>
      <c r="E22" s="33"/>
      <c r="F22" s="33"/>
      <c r="G22" s="33"/>
      <c r="H22" s="33"/>
      <c r="I22" s="33"/>
      <c r="J22" s="12"/>
      <c r="N22" s="33"/>
      <c r="P22" s="34"/>
      <c r="Q22" s="34"/>
      <c r="R22" s="33"/>
      <c r="S22" s="34"/>
      <c r="T22" s="34"/>
      <c r="U22" s="34"/>
      <c r="V22" s="33"/>
      <c r="W22" s="34"/>
      <c r="X22" s="34"/>
      <c r="Y22" s="34"/>
      <c r="Z22" s="33"/>
      <c r="AA22" s="34"/>
      <c r="AB22" s="34"/>
      <c r="AC22" s="34"/>
      <c r="AD22" s="33"/>
      <c r="AE22" s="34"/>
      <c r="AF22" s="34"/>
      <c r="AG22" s="34"/>
      <c r="AH22" s="33"/>
      <c r="AI22" s="34"/>
      <c r="AJ22" s="34"/>
      <c r="AK22" s="34"/>
      <c r="AL22" s="33"/>
      <c r="AM22" s="34"/>
      <c r="AN22" s="34"/>
      <c r="AO22" s="34"/>
      <c r="AP22" s="33"/>
      <c r="AR22" s="200"/>
    </row>
    <row r="23" spans="1:44">
      <c r="A23" s="101" t="s">
        <v>271</v>
      </c>
      <c r="B23" s="35">
        <f t="shared" ref="B23:H23" si="0">SUM(B14:B21)</f>
        <v>237904</v>
      </c>
      <c r="C23" s="35">
        <f t="shared" si="0"/>
        <v>294116</v>
      </c>
      <c r="D23" s="35">
        <f t="shared" si="0"/>
        <v>345370</v>
      </c>
      <c r="E23" s="35">
        <v>437185</v>
      </c>
      <c r="F23" s="35">
        <v>594253</v>
      </c>
      <c r="G23" s="35">
        <v>707511</v>
      </c>
      <c r="H23" s="35">
        <v>939769</v>
      </c>
      <c r="I23" s="35">
        <v>1013801</v>
      </c>
      <c r="J23" s="12"/>
      <c r="K23" s="36">
        <v>1018926</v>
      </c>
      <c r="L23" s="36">
        <v>1134266</v>
      </c>
      <c r="M23" s="36">
        <v>1248551</v>
      </c>
      <c r="N23" s="35">
        <v>1224694</v>
      </c>
      <c r="O23" s="36">
        <v>1434984</v>
      </c>
      <c r="P23" s="36">
        <v>1487032</v>
      </c>
      <c r="Q23" s="36">
        <v>1640206</v>
      </c>
      <c r="R23" s="35">
        <v>2043202</v>
      </c>
      <c r="S23" s="36">
        <v>2621692</v>
      </c>
      <c r="T23" s="36">
        <v>2409736</v>
      </c>
      <c r="U23" s="36">
        <v>2563608</v>
      </c>
      <c r="V23" s="35">
        <v>2955288</v>
      </c>
      <c r="W23" s="36">
        <v>2702002</v>
      </c>
      <c r="X23" s="36">
        <v>2780342</v>
      </c>
      <c r="Y23" s="36">
        <v>3129386</v>
      </c>
      <c r="Z23" s="35">
        <v>3821998</v>
      </c>
      <c r="AA23" s="36">
        <v>3651087</v>
      </c>
      <c r="AB23" s="36">
        <v>3523684</v>
      </c>
      <c r="AC23" s="36">
        <v>3432840</v>
      </c>
      <c r="AD23" s="35">
        <v>3613750</v>
      </c>
      <c r="AE23" s="36">
        <v>3817690</v>
      </c>
      <c r="AF23" s="36">
        <v>4169424</v>
      </c>
      <c r="AG23" s="36">
        <v>4512666</v>
      </c>
      <c r="AH23" s="35">
        <v>4076783</v>
      </c>
      <c r="AI23" s="36">
        <v>3629745</v>
      </c>
      <c r="AJ23" s="36">
        <v>3734054</v>
      </c>
      <c r="AK23" s="36">
        <v>4110059</v>
      </c>
      <c r="AL23" s="35">
        <v>3866307</v>
      </c>
      <c r="AM23" s="36">
        <v>3957940</v>
      </c>
      <c r="AN23" s="36">
        <v>4105855</v>
      </c>
      <c r="AO23" s="36"/>
      <c r="AP23" s="35"/>
      <c r="AR23" s="200"/>
    </row>
    <row r="24" spans="1:44">
      <c r="B24" s="37"/>
      <c r="C24" s="33"/>
      <c r="D24" s="33"/>
      <c r="E24" s="33"/>
      <c r="F24" s="33"/>
      <c r="G24" s="33"/>
      <c r="H24" s="33"/>
      <c r="I24" s="33"/>
      <c r="J24" s="12"/>
      <c r="N24" s="33"/>
      <c r="P24" s="34"/>
      <c r="Q24" s="34"/>
      <c r="R24" s="33"/>
      <c r="S24" s="34"/>
      <c r="T24" s="34"/>
      <c r="U24" s="34"/>
      <c r="V24" s="33"/>
      <c r="Z24" s="33"/>
      <c r="AD24" s="33"/>
      <c r="AH24" s="33"/>
      <c r="AL24" s="33"/>
      <c r="AN24" s="14">
        <v>0</v>
      </c>
      <c r="AP24" s="33"/>
      <c r="AR24" s="200"/>
    </row>
    <row r="25" spans="1:44">
      <c r="A25" s="102" t="s">
        <v>272</v>
      </c>
      <c r="B25" s="33"/>
      <c r="C25" s="33"/>
      <c r="D25" s="33"/>
      <c r="E25" s="33"/>
      <c r="F25" s="33"/>
      <c r="G25" s="33"/>
      <c r="H25" s="33"/>
      <c r="I25" s="33"/>
      <c r="J25" s="12"/>
      <c r="N25" s="33"/>
      <c r="P25" s="34"/>
      <c r="Q25" s="34"/>
      <c r="R25" s="33"/>
      <c r="S25" s="34"/>
      <c r="T25" s="34"/>
      <c r="U25" s="34"/>
      <c r="V25" s="33"/>
      <c r="W25" s="34"/>
      <c r="X25" s="34"/>
      <c r="Y25" s="34"/>
      <c r="Z25" s="33"/>
      <c r="AA25" s="34"/>
      <c r="AB25" s="34"/>
      <c r="AC25" s="34"/>
      <c r="AD25" s="33"/>
      <c r="AE25" s="34"/>
      <c r="AF25" s="34"/>
      <c r="AG25" s="34"/>
      <c r="AH25" s="33"/>
      <c r="AI25" s="34"/>
      <c r="AJ25" s="34"/>
      <c r="AK25" s="34"/>
      <c r="AL25" s="33"/>
      <c r="AM25" s="34"/>
      <c r="AN25" s="34"/>
      <c r="AO25" s="34"/>
      <c r="AP25" s="33"/>
      <c r="AR25" s="200"/>
    </row>
    <row r="26" spans="1:44">
      <c r="A26" s="100" t="s">
        <v>264</v>
      </c>
      <c r="B26" s="29">
        <v>0</v>
      </c>
      <c r="C26" s="29">
        <v>0</v>
      </c>
      <c r="D26" s="29">
        <v>0</v>
      </c>
      <c r="E26" s="29">
        <v>0</v>
      </c>
      <c r="F26" s="29">
        <v>0</v>
      </c>
      <c r="G26" s="29">
        <v>0</v>
      </c>
      <c r="H26" s="29">
        <v>0</v>
      </c>
      <c r="I26" s="29">
        <v>0</v>
      </c>
      <c r="J26" s="12"/>
      <c r="K26" s="30">
        <v>0</v>
      </c>
      <c r="L26" s="30">
        <v>0</v>
      </c>
      <c r="M26" s="30">
        <v>4520</v>
      </c>
      <c r="N26" s="29">
        <v>4563</v>
      </c>
      <c r="O26" s="30">
        <v>4606</v>
      </c>
      <c r="P26" s="30">
        <v>4626</v>
      </c>
      <c r="Q26" s="30">
        <v>3480</v>
      </c>
      <c r="R26" s="29">
        <v>3490</v>
      </c>
      <c r="S26" s="30">
        <v>3507</v>
      </c>
      <c r="T26" s="30">
        <v>10995</v>
      </c>
      <c r="U26" s="30">
        <v>9936</v>
      </c>
      <c r="V26" s="29">
        <v>10119</v>
      </c>
      <c r="W26" s="30">
        <v>10365</v>
      </c>
      <c r="X26" s="30">
        <v>11975</v>
      </c>
      <c r="Y26" s="30">
        <v>9698</v>
      </c>
      <c r="Z26" s="29">
        <v>10008</v>
      </c>
      <c r="AA26" s="30">
        <v>10334</v>
      </c>
      <c r="AB26" s="30">
        <v>10659</v>
      </c>
      <c r="AC26" s="30">
        <v>9501</v>
      </c>
      <c r="AD26" s="29">
        <v>9771</v>
      </c>
      <c r="AE26" s="30">
        <v>10027</v>
      </c>
      <c r="AF26" s="30">
        <v>10281</v>
      </c>
      <c r="AG26" s="30">
        <v>10551</v>
      </c>
      <c r="AH26" s="29">
        <v>10833</v>
      </c>
      <c r="AI26" s="30">
        <v>11157</v>
      </c>
      <c r="AJ26" s="30" t="s">
        <v>314</v>
      </c>
      <c r="AK26" s="30">
        <v>0</v>
      </c>
      <c r="AL26" s="29">
        <v>0</v>
      </c>
      <c r="AM26" s="30">
        <v>0</v>
      </c>
      <c r="AN26" s="30" t="s">
        <v>337</v>
      </c>
      <c r="AO26" s="30"/>
      <c r="AP26" s="29"/>
      <c r="AR26" s="200"/>
    </row>
    <row r="27" spans="1:44">
      <c r="A27" s="100" t="s">
        <v>265</v>
      </c>
      <c r="B27" s="29">
        <v>1017</v>
      </c>
      <c r="C27" s="29">
        <v>1195</v>
      </c>
      <c r="D27" s="29">
        <v>57</v>
      </c>
      <c r="E27" s="29">
        <v>1603</v>
      </c>
      <c r="F27" s="29">
        <v>43</v>
      </c>
      <c r="G27" s="29">
        <v>69</v>
      </c>
      <c r="H27" s="29">
        <v>479</v>
      </c>
      <c r="I27" s="29">
        <v>4937</v>
      </c>
      <c r="J27" s="12"/>
      <c r="K27" s="30">
        <v>4698</v>
      </c>
      <c r="L27" s="30">
        <v>4700</v>
      </c>
      <c r="M27" s="30">
        <v>5483</v>
      </c>
      <c r="N27" s="29">
        <v>2325</v>
      </c>
      <c r="O27" s="30">
        <v>3147</v>
      </c>
      <c r="P27" s="30">
        <v>2294</v>
      </c>
      <c r="Q27" s="30">
        <v>3391</v>
      </c>
      <c r="R27" s="29">
        <v>1417</v>
      </c>
      <c r="S27" s="30">
        <v>1144</v>
      </c>
      <c r="T27" s="30">
        <v>1029</v>
      </c>
      <c r="U27" s="30">
        <v>2256</v>
      </c>
      <c r="V27" s="29">
        <v>3857</v>
      </c>
      <c r="W27" s="30">
        <v>4348</v>
      </c>
      <c r="X27" s="30">
        <v>2944</v>
      </c>
      <c r="Y27" s="30">
        <v>5766</v>
      </c>
      <c r="Z27" s="29">
        <v>25967</v>
      </c>
      <c r="AA27" s="30">
        <v>24695</v>
      </c>
      <c r="AB27" s="30">
        <v>23442</v>
      </c>
      <c r="AC27" s="30">
        <v>20927</v>
      </c>
      <c r="AD27" s="29">
        <v>23669</v>
      </c>
      <c r="AE27" s="30">
        <v>24919</v>
      </c>
      <c r="AF27" s="30">
        <v>25321</v>
      </c>
      <c r="AG27" s="30">
        <v>26378</v>
      </c>
      <c r="AH27" s="29">
        <v>35576</v>
      </c>
      <c r="AI27" s="30">
        <v>20564</v>
      </c>
      <c r="AJ27" s="30">
        <v>17324</v>
      </c>
      <c r="AK27" s="30">
        <v>15215</v>
      </c>
      <c r="AL27" s="29">
        <v>20267</v>
      </c>
      <c r="AM27" s="30">
        <v>24248</v>
      </c>
      <c r="AN27" s="30">
        <v>22058</v>
      </c>
      <c r="AO27" s="30"/>
      <c r="AP27" s="29"/>
      <c r="AR27" s="200"/>
    </row>
    <row r="28" spans="1:44">
      <c r="A28" s="100" t="s">
        <v>273</v>
      </c>
      <c r="B28" s="29">
        <v>5035</v>
      </c>
      <c r="C28" s="29">
        <v>13368</v>
      </c>
      <c r="D28" s="29">
        <v>16325</v>
      </c>
      <c r="E28" s="29">
        <v>16341</v>
      </c>
      <c r="F28" s="29">
        <v>15211</v>
      </c>
      <c r="G28" s="29">
        <v>17443</v>
      </c>
      <c r="H28" s="29">
        <v>13813</v>
      </c>
      <c r="I28" s="29">
        <v>13761</v>
      </c>
      <c r="J28" s="12"/>
      <c r="K28" s="30">
        <v>12833</v>
      </c>
      <c r="L28" s="30">
        <v>12626</v>
      </c>
      <c r="M28" s="30">
        <v>12658</v>
      </c>
      <c r="N28" s="29">
        <v>11509</v>
      </c>
      <c r="O28" s="30">
        <v>11576</v>
      </c>
      <c r="P28" s="30">
        <v>11695</v>
      </c>
      <c r="Q28" s="30">
        <v>11750</v>
      </c>
      <c r="R28" s="29">
        <v>11725</v>
      </c>
      <c r="S28" s="30">
        <v>18305</v>
      </c>
      <c r="T28" s="30">
        <v>18393</v>
      </c>
      <c r="U28" s="30">
        <v>18531</v>
      </c>
      <c r="V28" s="29">
        <v>2811</v>
      </c>
      <c r="W28" s="30">
        <v>2911</v>
      </c>
      <c r="X28" s="30">
        <v>3006</v>
      </c>
      <c r="Y28" s="30">
        <v>3125</v>
      </c>
      <c r="Z28" s="29">
        <v>4760</v>
      </c>
      <c r="AA28" s="30">
        <v>5198</v>
      </c>
      <c r="AB28" s="30">
        <v>5096</v>
      </c>
      <c r="AC28" s="30">
        <v>15374</v>
      </c>
      <c r="AD28" s="29">
        <v>5754</v>
      </c>
      <c r="AE28" s="30">
        <v>5686</v>
      </c>
      <c r="AF28" s="30">
        <v>6180</v>
      </c>
      <c r="AG28" s="30">
        <v>6166</v>
      </c>
      <c r="AH28" s="29">
        <v>5120</v>
      </c>
      <c r="AI28" s="30">
        <v>5215</v>
      </c>
      <c r="AJ28" s="30">
        <v>5278</v>
      </c>
      <c r="AK28" s="30">
        <v>5335</v>
      </c>
      <c r="AL28" s="29">
        <v>3305</v>
      </c>
      <c r="AM28" s="30">
        <v>819</v>
      </c>
      <c r="AN28" s="30">
        <v>885</v>
      </c>
      <c r="AO28" s="30"/>
      <c r="AP28" s="29"/>
      <c r="AR28" s="200"/>
    </row>
    <row r="29" spans="1:44">
      <c r="A29" s="100" t="s">
        <v>274</v>
      </c>
      <c r="B29" s="29">
        <v>41820</v>
      </c>
      <c r="C29" s="29">
        <v>23618</v>
      </c>
      <c r="D29" s="29">
        <v>17439</v>
      </c>
      <c r="E29" s="29">
        <v>16658</v>
      </c>
      <c r="F29" s="29">
        <v>12278</v>
      </c>
      <c r="G29" s="29">
        <v>12474</v>
      </c>
      <c r="H29" s="29">
        <v>5980.9</v>
      </c>
      <c r="I29" s="29">
        <v>13137</v>
      </c>
      <c r="J29" s="12"/>
      <c r="K29" s="30">
        <v>14294</v>
      </c>
      <c r="L29" s="30">
        <v>13186</v>
      </c>
      <c r="M29" s="30">
        <v>15421</v>
      </c>
      <c r="N29" s="29">
        <v>7085</v>
      </c>
      <c r="O29" s="30">
        <v>36563</v>
      </c>
      <c r="P29" s="30">
        <v>41938</v>
      </c>
      <c r="Q29" s="30">
        <v>30494</v>
      </c>
      <c r="R29" s="29">
        <v>23598</v>
      </c>
      <c r="S29" s="30">
        <v>40023</v>
      </c>
      <c r="T29" s="30">
        <v>35855</v>
      </c>
      <c r="U29" s="30">
        <v>29145</v>
      </c>
      <c r="V29" s="29">
        <v>20157</v>
      </c>
      <c r="W29" s="30">
        <v>32241</v>
      </c>
      <c r="X29" s="30">
        <v>53566</v>
      </c>
      <c r="Y29" s="30">
        <v>63820</v>
      </c>
      <c r="Z29" s="29">
        <v>29944</v>
      </c>
      <c r="AA29" s="30">
        <v>43865</v>
      </c>
      <c r="AB29" s="30">
        <v>42797</v>
      </c>
      <c r="AC29" s="30">
        <v>58317</v>
      </c>
      <c r="AD29" s="29">
        <v>66539</v>
      </c>
      <c r="AE29" s="30">
        <v>67595</v>
      </c>
      <c r="AF29" s="30">
        <v>64340</v>
      </c>
      <c r="AG29" s="30">
        <v>69647</v>
      </c>
      <c r="AH29" s="29">
        <v>83447</v>
      </c>
      <c r="AI29" s="30">
        <v>101156</v>
      </c>
      <c r="AJ29" s="30">
        <v>103123</v>
      </c>
      <c r="AK29" s="30">
        <v>110569</v>
      </c>
      <c r="AL29" s="29">
        <v>102948</v>
      </c>
      <c r="AM29" s="30">
        <v>110817</v>
      </c>
      <c r="AN29" s="30">
        <v>96131</v>
      </c>
      <c r="AO29" s="30"/>
      <c r="AP29" s="29"/>
      <c r="AR29" s="200"/>
    </row>
    <row r="30" spans="1:44">
      <c r="A30" s="100" t="s">
        <v>267</v>
      </c>
      <c r="B30" s="29">
        <v>621</v>
      </c>
      <c r="C30" s="29">
        <v>378</v>
      </c>
      <c r="D30" s="29">
        <v>222</v>
      </c>
      <c r="E30" s="29">
        <v>433</v>
      </c>
      <c r="F30" s="29">
        <v>411</v>
      </c>
      <c r="G30" s="29">
        <v>503</v>
      </c>
      <c r="H30" s="29">
        <v>27005</v>
      </c>
      <c r="I30" s="29">
        <v>27267</v>
      </c>
      <c r="J30" s="12"/>
      <c r="K30" s="30">
        <v>27257</v>
      </c>
      <c r="L30" s="30">
        <v>27258</v>
      </c>
      <c r="M30" s="30">
        <v>27253</v>
      </c>
      <c r="N30" s="29">
        <v>27228</v>
      </c>
      <c r="O30" s="30">
        <v>27320</v>
      </c>
      <c r="P30" s="30">
        <v>27258</v>
      </c>
      <c r="Q30" s="30">
        <v>27531</v>
      </c>
      <c r="R30" s="29">
        <v>1294</v>
      </c>
      <c r="S30" s="30">
        <v>2237</v>
      </c>
      <c r="T30" s="30">
        <v>2928</v>
      </c>
      <c r="U30" s="30">
        <v>3072</v>
      </c>
      <c r="V30" s="29">
        <v>3215</v>
      </c>
      <c r="W30" s="30">
        <v>3237</v>
      </c>
      <c r="X30" s="30">
        <v>45938</v>
      </c>
      <c r="Y30" s="30">
        <v>45695</v>
      </c>
      <c r="Z30" s="29">
        <v>46122</v>
      </c>
      <c r="AA30" s="30">
        <v>46593</v>
      </c>
      <c r="AB30" s="30">
        <v>51481</v>
      </c>
      <c r="AC30" s="30">
        <v>50937</v>
      </c>
      <c r="AD30" s="29">
        <v>972</v>
      </c>
      <c r="AE30" s="30">
        <v>3817</v>
      </c>
      <c r="AF30" s="30">
        <v>22728</v>
      </c>
      <c r="AG30" s="30">
        <v>60545</v>
      </c>
      <c r="AH30" s="29">
        <v>62794</v>
      </c>
      <c r="AI30" s="30">
        <v>61035</v>
      </c>
      <c r="AJ30" s="30">
        <v>61059</v>
      </c>
      <c r="AK30" s="30">
        <v>57776</v>
      </c>
      <c r="AL30" s="29">
        <v>54934</v>
      </c>
      <c r="AM30" s="30">
        <v>52383</v>
      </c>
      <c r="AN30" s="30">
        <v>52190</v>
      </c>
      <c r="AO30" s="30"/>
      <c r="AP30" s="29"/>
      <c r="AR30" s="200"/>
    </row>
    <row r="31" spans="1:44">
      <c r="A31" s="100" t="s">
        <v>268</v>
      </c>
      <c r="B31" s="29">
        <v>0</v>
      </c>
      <c r="C31" s="29">
        <v>0</v>
      </c>
      <c r="D31" s="29">
        <v>0</v>
      </c>
      <c r="E31" s="29">
        <v>0</v>
      </c>
      <c r="F31" s="29">
        <v>0</v>
      </c>
      <c r="G31" s="29">
        <v>0</v>
      </c>
      <c r="H31" s="29">
        <v>0</v>
      </c>
      <c r="I31" s="29">
        <v>0</v>
      </c>
      <c r="J31" s="12"/>
      <c r="K31" s="30">
        <v>0</v>
      </c>
      <c r="L31" s="30">
        <v>0</v>
      </c>
      <c r="M31" s="30">
        <v>0</v>
      </c>
      <c r="N31" s="29">
        <v>0</v>
      </c>
      <c r="O31" s="30">
        <v>0</v>
      </c>
      <c r="P31" s="30">
        <v>0</v>
      </c>
      <c r="Q31" s="30">
        <v>0</v>
      </c>
      <c r="R31" s="29">
        <v>0</v>
      </c>
      <c r="S31" s="30">
        <v>0</v>
      </c>
      <c r="T31" s="30">
        <v>0</v>
      </c>
      <c r="U31" s="30">
        <v>0</v>
      </c>
      <c r="V31" s="29">
        <v>0</v>
      </c>
      <c r="W31" s="30">
        <v>0</v>
      </c>
      <c r="X31" s="30">
        <v>0</v>
      </c>
      <c r="Y31" s="30">
        <v>0</v>
      </c>
      <c r="Z31" s="29">
        <v>0</v>
      </c>
      <c r="AA31" s="30">
        <v>0</v>
      </c>
      <c r="AB31" s="30">
        <v>0</v>
      </c>
      <c r="AC31" s="30">
        <v>0</v>
      </c>
      <c r="AD31" s="29">
        <v>0</v>
      </c>
      <c r="AE31" s="30">
        <v>0</v>
      </c>
      <c r="AF31" s="30">
        <v>0</v>
      </c>
      <c r="AG31" s="30">
        <v>0</v>
      </c>
      <c r="AH31" s="29">
        <v>0</v>
      </c>
      <c r="AI31" s="30">
        <v>0</v>
      </c>
      <c r="AJ31" s="30">
        <v>0</v>
      </c>
      <c r="AK31" s="30">
        <v>0</v>
      </c>
      <c r="AL31" s="29">
        <v>0</v>
      </c>
      <c r="AM31" s="30">
        <v>0</v>
      </c>
      <c r="AN31" s="30" t="s">
        <v>337</v>
      </c>
      <c r="AO31" s="30"/>
      <c r="AP31" s="29"/>
      <c r="AR31" s="200"/>
    </row>
    <row r="32" spans="1:44">
      <c r="A32" s="100" t="s">
        <v>275</v>
      </c>
      <c r="B32" s="29">
        <v>0</v>
      </c>
      <c r="C32" s="29">
        <v>13974</v>
      </c>
      <c r="D32" s="29">
        <v>15674</v>
      </c>
      <c r="E32" s="29">
        <v>6000</v>
      </c>
      <c r="F32" s="29">
        <v>0</v>
      </c>
      <c r="G32" s="29">
        <v>0</v>
      </c>
      <c r="H32" s="29">
        <v>0</v>
      </c>
      <c r="I32" s="29">
        <v>0</v>
      </c>
      <c r="J32" s="12"/>
      <c r="K32" s="30">
        <v>0</v>
      </c>
      <c r="L32" s="30">
        <v>0</v>
      </c>
      <c r="M32" s="30">
        <v>0</v>
      </c>
      <c r="N32" s="29">
        <v>0</v>
      </c>
      <c r="O32" s="30">
        <v>0</v>
      </c>
      <c r="P32" s="30">
        <v>0</v>
      </c>
      <c r="Q32" s="30">
        <v>0</v>
      </c>
      <c r="R32" s="29">
        <v>0</v>
      </c>
      <c r="S32" s="30">
        <v>0</v>
      </c>
      <c r="T32" s="30">
        <v>0</v>
      </c>
      <c r="U32" s="30">
        <v>0</v>
      </c>
      <c r="V32" s="29">
        <v>0</v>
      </c>
      <c r="W32" s="30">
        <v>0</v>
      </c>
      <c r="X32" s="30">
        <v>0</v>
      </c>
      <c r="Y32" s="30">
        <v>0</v>
      </c>
      <c r="Z32" s="29">
        <v>0</v>
      </c>
      <c r="AA32" s="30">
        <v>0</v>
      </c>
      <c r="AB32" s="30">
        <v>0</v>
      </c>
      <c r="AC32" s="30">
        <v>0</v>
      </c>
      <c r="AD32" s="29">
        <v>0</v>
      </c>
      <c r="AE32" s="30">
        <v>0</v>
      </c>
      <c r="AF32" s="30">
        <v>0</v>
      </c>
      <c r="AG32" s="30">
        <v>0</v>
      </c>
      <c r="AH32" s="29">
        <v>0</v>
      </c>
      <c r="AI32" s="30">
        <v>0</v>
      </c>
      <c r="AJ32" s="30">
        <v>0</v>
      </c>
      <c r="AK32" s="30">
        <v>0</v>
      </c>
      <c r="AL32" s="29">
        <v>0</v>
      </c>
      <c r="AM32" s="30">
        <v>0</v>
      </c>
      <c r="AN32" s="30" t="s">
        <v>337</v>
      </c>
      <c r="AO32" s="30"/>
      <c r="AP32" s="29"/>
      <c r="AR32" s="200"/>
    </row>
    <row r="33" spans="1:44">
      <c r="A33" s="100" t="s">
        <v>270</v>
      </c>
      <c r="B33" s="29">
        <v>4868</v>
      </c>
      <c r="C33" s="29">
        <v>4019</v>
      </c>
      <c r="D33" s="29">
        <v>2223</v>
      </c>
      <c r="E33" s="29">
        <v>1243</v>
      </c>
      <c r="F33" s="29">
        <v>513</v>
      </c>
      <c r="G33" s="29">
        <v>352</v>
      </c>
      <c r="H33" s="29">
        <v>1217</v>
      </c>
      <c r="I33" s="29">
        <v>1220</v>
      </c>
      <c r="J33" s="12"/>
      <c r="K33" s="30">
        <v>1580</v>
      </c>
      <c r="L33" s="30">
        <v>2815</v>
      </c>
      <c r="M33" s="30">
        <v>3395</v>
      </c>
      <c r="N33" s="29">
        <v>4239</v>
      </c>
      <c r="O33" s="30">
        <v>3531</v>
      </c>
      <c r="P33" s="30">
        <v>3721</v>
      </c>
      <c r="Q33" s="30">
        <v>3556</v>
      </c>
      <c r="R33" s="29">
        <v>9218</v>
      </c>
      <c r="S33" s="30">
        <v>2479</v>
      </c>
      <c r="T33" s="30">
        <v>2291</v>
      </c>
      <c r="U33" s="30">
        <v>2103</v>
      </c>
      <c r="V33" s="29">
        <v>2699</v>
      </c>
      <c r="W33" s="30">
        <v>2166</v>
      </c>
      <c r="X33" s="30">
        <v>33219</v>
      </c>
      <c r="Y33" s="30">
        <v>20735</v>
      </c>
      <c r="Z33" s="29">
        <v>6204</v>
      </c>
      <c r="AA33" s="30">
        <v>6046</v>
      </c>
      <c r="AB33" s="30">
        <v>5814</v>
      </c>
      <c r="AC33" s="30">
        <v>6673</v>
      </c>
      <c r="AD33" s="29">
        <v>6539</v>
      </c>
      <c r="AE33" s="30">
        <v>3501</v>
      </c>
      <c r="AF33" s="30">
        <v>3033</v>
      </c>
      <c r="AG33" s="30">
        <v>4369</v>
      </c>
      <c r="AH33" s="29">
        <v>783</v>
      </c>
      <c r="AI33" s="30">
        <v>778</v>
      </c>
      <c r="AJ33" s="30">
        <v>795</v>
      </c>
      <c r="AK33" s="30">
        <v>756</v>
      </c>
      <c r="AL33" s="29">
        <v>1075</v>
      </c>
      <c r="AM33" s="30">
        <v>2127</v>
      </c>
      <c r="AN33" s="30">
        <v>3332</v>
      </c>
      <c r="AO33" s="30"/>
      <c r="AP33" s="29"/>
      <c r="AR33" s="200"/>
    </row>
    <row r="34" spans="1:44">
      <c r="A34" s="100" t="s">
        <v>276</v>
      </c>
      <c r="B34" s="29">
        <v>131</v>
      </c>
      <c r="C34" s="29">
        <v>337</v>
      </c>
      <c r="D34" s="29">
        <v>832</v>
      </c>
      <c r="E34" s="29">
        <v>892</v>
      </c>
      <c r="F34" s="29">
        <v>910</v>
      </c>
      <c r="G34" s="29">
        <v>841</v>
      </c>
      <c r="H34" s="29">
        <v>1068</v>
      </c>
      <c r="I34" s="29">
        <v>2316</v>
      </c>
      <c r="J34" s="12"/>
      <c r="K34" s="30">
        <v>2096</v>
      </c>
      <c r="L34" s="30">
        <v>2183</v>
      </c>
      <c r="M34" s="30">
        <v>-1950</v>
      </c>
      <c r="N34" s="29">
        <v>1819</v>
      </c>
      <c r="O34" s="30">
        <v>2236</v>
      </c>
      <c r="P34" s="30">
        <v>2230</v>
      </c>
      <c r="Q34" s="30">
        <v>2269</v>
      </c>
      <c r="R34" s="29">
        <v>3230</v>
      </c>
      <c r="S34" s="30">
        <v>3295</v>
      </c>
      <c r="T34" s="30">
        <v>3248</v>
      </c>
      <c r="U34" s="30">
        <v>3230</v>
      </c>
      <c r="V34" s="29">
        <v>3810</v>
      </c>
      <c r="W34" s="30">
        <v>2900</v>
      </c>
      <c r="X34" s="30">
        <v>2959</v>
      </c>
      <c r="Y34" s="30">
        <v>3024</v>
      </c>
      <c r="Z34" s="29">
        <v>5169</v>
      </c>
      <c r="AA34" s="30">
        <v>5176</v>
      </c>
      <c r="AB34" s="30">
        <v>5127</v>
      </c>
      <c r="AC34" s="30">
        <v>4639</v>
      </c>
      <c r="AD34" s="29">
        <v>3739</v>
      </c>
      <c r="AE34" s="30">
        <v>4518</v>
      </c>
      <c r="AF34" s="30">
        <v>4545</v>
      </c>
      <c r="AG34" s="30">
        <v>5307</v>
      </c>
      <c r="AH34" s="29">
        <v>5849</v>
      </c>
      <c r="AI34" s="30">
        <v>6287</v>
      </c>
      <c r="AJ34" s="30">
        <v>6772</v>
      </c>
      <c r="AK34" s="30">
        <v>6727</v>
      </c>
      <c r="AL34" s="29">
        <v>7400</v>
      </c>
      <c r="AM34" s="30">
        <v>7616</v>
      </c>
      <c r="AN34" s="30">
        <v>7416</v>
      </c>
      <c r="AO34" s="30"/>
      <c r="AP34" s="29"/>
      <c r="AR34" s="200"/>
    </row>
    <row r="35" spans="1:44">
      <c r="A35" s="100" t="s">
        <v>277</v>
      </c>
      <c r="B35" s="29"/>
      <c r="C35" s="29">
        <v>0</v>
      </c>
      <c r="D35" s="29">
        <v>0</v>
      </c>
      <c r="E35" s="29">
        <v>0</v>
      </c>
      <c r="F35" s="29">
        <v>0</v>
      </c>
      <c r="G35" s="29">
        <v>0</v>
      </c>
      <c r="H35" s="29">
        <v>0</v>
      </c>
      <c r="I35" s="29">
        <v>0</v>
      </c>
      <c r="J35" s="12"/>
      <c r="K35" s="30"/>
      <c r="L35" s="30"/>
      <c r="M35" s="30"/>
      <c r="N35" s="29">
        <v>0</v>
      </c>
      <c r="O35" s="30">
        <v>0</v>
      </c>
      <c r="P35" s="30">
        <v>0</v>
      </c>
      <c r="Q35" s="30">
        <v>0</v>
      </c>
      <c r="R35" s="29">
        <v>0</v>
      </c>
      <c r="S35" s="30">
        <v>0</v>
      </c>
      <c r="T35" s="30">
        <v>9397</v>
      </c>
      <c r="U35" s="30">
        <v>9018</v>
      </c>
      <c r="V35" s="29">
        <v>9862</v>
      </c>
      <c r="W35" s="30">
        <v>15449</v>
      </c>
      <c r="X35" s="30">
        <v>32868</v>
      </c>
      <c r="Y35" s="30">
        <v>31482</v>
      </c>
      <c r="Z35" s="29">
        <v>29657</v>
      </c>
      <c r="AA35" s="30">
        <v>28805</v>
      </c>
      <c r="AB35" s="30">
        <v>26770</v>
      </c>
      <c r="AC35" s="30">
        <v>24608</v>
      </c>
      <c r="AD35" s="29">
        <v>12661</v>
      </c>
      <c r="AE35" s="30">
        <v>12944</v>
      </c>
      <c r="AF35" s="30">
        <v>10875</v>
      </c>
      <c r="AG35" s="30">
        <v>16600</v>
      </c>
      <c r="AH35" s="29">
        <v>17293</v>
      </c>
      <c r="AI35" s="30">
        <v>15040</v>
      </c>
      <c r="AJ35" s="30">
        <v>13912</v>
      </c>
      <c r="AK35" s="30">
        <v>18018</v>
      </c>
      <c r="AL35" s="29">
        <v>16118</v>
      </c>
      <c r="AM35" s="30">
        <v>14281</v>
      </c>
      <c r="AN35" s="30">
        <v>14331</v>
      </c>
      <c r="AO35" s="30"/>
      <c r="AP35" s="29"/>
      <c r="AR35" s="200"/>
    </row>
    <row r="36" spans="1:44">
      <c r="A36" s="100" t="s">
        <v>278</v>
      </c>
      <c r="B36" s="29">
        <v>100461</v>
      </c>
      <c r="C36" s="29">
        <v>98247</v>
      </c>
      <c r="D36" s="29">
        <v>99432</v>
      </c>
      <c r="E36" s="29">
        <v>127284</v>
      </c>
      <c r="F36" s="29">
        <v>122800</v>
      </c>
      <c r="G36" s="29">
        <v>128838</v>
      </c>
      <c r="H36" s="29">
        <v>151227</v>
      </c>
      <c r="I36" s="29">
        <v>163288</v>
      </c>
      <c r="J36" s="12"/>
      <c r="K36" s="30">
        <v>171915</v>
      </c>
      <c r="L36" s="30">
        <v>180888</v>
      </c>
      <c r="M36" s="30">
        <v>200988</v>
      </c>
      <c r="N36" s="29">
        <v>230088</v>
      </c>
      <c r="O36" s="30">
        <v>248786</v>
      </c>
      <c r="P36" s="30">
        <v>252541</v>
      </c>
      <c r="Q36" s="30">
        <v>246712</v>
      </c>
      <c r="R36" s="29">
        <v>257453</v>
      </c>
      <c r="S36" s="30">
        <v>274616</v>
      </c>
      <c r="T36" s="30">
        <v>309557</v>
      </c>
      <c r="U36" s="30">
        <v>348456</v>
      </c>
      <c r="V36" s="29">
        <v>371066</v>
      </c>
      <c r="W36" s="30">
        <v>394926</v>
      </c>
      <c r="X36" s="30">
        <v>436107</v>
      </c>
      <c r="Y36" s="30">
        <v>458598</v>
      </c>
      <c r="Z36" s="29">
        <v>492602</v>
      </c>
      <c r="AA36" s="30">
        <v>521854</v>
      </c>
      <c r="AB36" s="30">
        <v>546309</v>
      </c>
      <c r="AC36" s="30">
        <v>579973</v>
      </c>
      <c r="AD36" s="29">
        <v>605335</v>
      </c>
      <c r="AE36" s="30">
        <v>619303</v>
      </c>
      <c r="AF36" s="30">
        <v>653784</v>
      </c>
      <c r="AG36" s="30">
        <v>665258</v>
      </c>
      <c r="AH36" s="29">
        <v>686234</v>
      </c>
      <c r="AI36" s="30">
        <v>684119</v>
      </c>
      <c r="AJ36" s="30">
        <v>692449</v>
      </c>
      <c r="AK36" s="30">
        <v>689668</v>
      </c>
      <c r="AL36" s="29">
        <v>681804</v>
      </c>
      <c r="AM36" s="30">
        <v>674976</v>
      </c>
      <c r="AN36" s="30">
        <v>699309</v>
      </c>
      <c r="AO36" s="30"/>
      <c r="AP36" s="29"/>
      <c r="AR36" s="200"/>
    </row>
    <row r="37" spans="1:44">
      <c r="A37" s="100" t="s">
        <v>279</v>
      </c>
      <c r="B37" s="31">
        <v>4505</v>
      </c>
      <c r="C37" s="31">
        <v>4996</v>
      </c>
      <c r="D37" s="31">
        <v>42818</v>
      </c>
      <c r="E37" s="31">
        <v>48013</v>
      </c>
      <c r="F37" s="31">
        <v>48029</v>
      </c>
      <c r="G37" s="31">
        <v>49187</v>
      </c>
      <c r="H37" s="31">
        <v>48277</v>
      </c>
      <c r="I37" s="31">
        <v>50483</v>
      </c>
      <c r="J37" s="12"/>
      <c r="K37" s="32">
        <v>50436</v>
      </c>
      <c r="L37" s="32">
        <v>49976</v>
      </c>
      <c r="M37" s="32">
        <v>92594</v>
      </c>
      <c r="N37" s="31">
        <v>87975</v>
      </c>
      <c r="O37" s="32">
        <v>87396</v>
      </c>
      <c r="P37" s="32">
        <v>86560</v>
      </c>
      <c r="Q37" s="32">
        <v>85957</v>
      </c>
      <c r="R37" s="31">
        <v>87523</v>
      </c>
      <c r="S37" s="32">
        <v>89393</v>
      </c>
      <c r="T37" s="32">
        <v>143588</v>
      </c>
      <c r="U37" s="32">
        <v>158935</v>
      </c>
      <c r="V37" s="31">
        <v>172912</v>
      </c>
      <c r="W37" s="32">
        <v>181203</v>
      </c>
      <c r="X37" s="32">
        <v>595098</v>
      </c>
      <c r="Y37" s="32">
        <v>597732</v>
      </c>
      <c r="Z37" s="31">
        <v>514951</v>
      </c>
      <c r="AA37" s="32">
        <v>514714</v>
      </c>
      <c r="AB37" s="32">
        <v>514180</v>
      </c>
      <c r="AC37" s="32">
        <v>516607</v>
      </c>
      <c r="AD37" s="31">
        <v>539556</v>
      </c>
      <c r="AE37" s="32">
        <v>549368</v>
      </c>
      <c r="AF37" s="32">
        <v>555963</v>
      </c>
      <c r="AG37" s="32">
        <v>569123</v>
      </c>
      <c r="AH37" s="31">
        <v>584809</v>
      </c>
      <c r="AI37" s="32">
        <v>581410</v>
      </c>
      <c r="AJ37" s="32">
        <v>577009</v>
      </c>
      <c r="AK37" s="32">
        <v>577246</v>
      </c>
      <c r="AL37" s="31">
        <v>571524</v>
      </c>
      <c r="AM37" s="32">
        <v>559051</v>
      </c>
      <c r="AN37" s="32">
        <v>550154</v>
      </c>
      <c r="AO37" s="32"/>
      <c r="AP37" s="31"/>
      <c r="AR37" s="200"/>
    </row>
    <row r="38" spans="1:44">
      <c r="A38" s="99"/>
      <c r="B38" s="38"/>
      <c r="C38" s="38"/>
      <c r="D38" s="38"/>
      <c r="E38" s="38"/>
      <c r="F38" s="38"/>
      <c r="G38" s="38"/>
      <c r="H38" s="38"/>
      <c r="I38" s="38"/>
      <c r="J38" s="12"/>
      <c r="K38" s="39"/>
      <c r="L38" s="39"/>
      <c r="M38" s="39"/>
      <c r="N38" s="38"/>
      <c r="O38" s="39"/>
      <c r="P38" s="39"/>
      <c r="Q38" s="39"/>
      <c r="R38" s="38"/>
      <c r="S38" s="39"/>
      <c r="T38" s="39"/>
      <c r="U38" s="39"/>
      <c r="V38" s="38"/>
      <c r="W38" s="39"/>
      <c r="X38" s="39"/>
      <c r="Y38" s="39"/>
      <c r="Z38" s="38"/>
      <c r="AA38" s="39"/>
      <c r="AB38" s="39"/>
      <c r="AC38" s="39"/>
      <c r="AD38" s="38"/>
      <c r="AE38" s="39"/>
      <c r="AF38" s="39"/>
      <c r="AG38" s="39"/>
      <c r="AH38" s="38"/>
      <c r="AI38" s="39"/>
      <c r="AJ38" s="39"/>
      <c r="AK38" s="39"/>
      <c r="AL38" s="38"/>
      <c r="AM38" s="39"/>
      <c r="AN38" s="39"/>
      <c r="AO38" s="39"/>
      <c r="AP38" s="38"/>
      <c r="AR38" s="200"/>
    </row>
    <row r="39" spans="1:44">
      <c r="A39" s="101" t="s">
        <v>280</v>
      </c>
      <c r="B39" s="35">
        <f t="shared" ref="B39:H39" si="1">SUM(B26:B37)</f>
        <v>158458</v>
      </c>
      <c r="C39" s="35">
        <f t="shared" si="1"/>
        <v>160132</v>
      </c>
      <c r="D39" s="35">
        <f t="shared" si="1"/>
        <v>195022</v>
      </c>
      <c r="E39" s="35">
        <v>218467</v>
      </c>
      <c r="F39" s="35">
        <v>200195</v>
      </c>
      <c r="G39" s="35">
        <v>209707</v>
      </c>
      <c r="H39" s="35">
        <v>249066.9</v>
      </c>
      <c r="I39" s="35">
        <v>276409</v>
      </c>
      <c r="J39" s="12"/>
      <c r="K39" s="36">
        <v>285109</v>
      </c>
      <c r="L39" s="36">
        <v>293632</v>
      </c>
      <c r="M39" s="36">
        <v>360362</v>
      </c>
      <c r="N39" s="35">
        <v>376831</v>
      </c>
      <c r="O39" s="36">
        <v>425161</v>
      </c>
      <c r="P39" s="36">
        <v>432863</v>
      </c>
      <c r="Q39" s="36">
        <v>415140</v>
      </c>
      <c r="R39" s="35">
        <v>398948</v>
      </c>
      <c r="S39" s="36">
        <v>434999</v>
      </c>
      <c r="T39" s="36">
        <v>537281</v>
      </c>
      <c r="U39" s="36">
        <v>584682</v>
      </c>
      <c r="V39" s="35">
        <v>600508</v>
      </c>
      <c r="W39" s="36">
        <v>649746</v>
      </c>
      <c r="X39" s="36">
        <v>1217680</v>
      </c>
      <c r="Y39" s="36">
        <v>1239675</v>
      </c>
      <c r="Z39" s="35">
        <v>1165384</v>
      </c>
      <c r="AA39" s="36">
        <v>1207280</v>
      </c>
      <c r="AB39" s="36">
        <v>1231675</v>
      </c>
      <c r="AC39" s="36">
        <v>1287556</v>
      </c>
      <c r="AD39" s="35">
        <v>1274535</v>
      </c>
      <c r="AE39" s="36">
        <v>1301678</v>
      </c>
      <c r="AF39" s="36">
        <v>1357050</v>
      </c>
      <c r="AG39" s="36">
        <v>1433944</v>
      </c>
      <c r="AH39" s="35">
        <v>1492738</v>
      </c>
      <c r="AI39" s="36">
        <v>1486761</v>
      </c>
      <c r="AJ39" s="36">
        <v>1477721</v>
      </c>
      <c r="AK39" s="36">
        <v>1481310</v>
      </c>
      <c r="AL39" s="35">
        <v>1459375</v>
      </c>
      <c r="AM39" s="36">
        <v>1446318</v>
      </c>
      <c r="AN39" s="36">
        <v>1445806</v>
      </c>
      <c r="AO39" s="36"/>
      <c r="AP39" s="35"/>
      <c r="AR39" s="200"/>
    </row>
    <row r="40" spans="1:44">
      <c r="B40" s="37"/>
      <c r="C40" s="37"/>
      <c r="D40" s="37"/>
      <c r="E40" s="37"/>
      <c r="F40" s="37"/>
      <c r="G40" s="37"/>
      <c r="H40" s="37"/>
      <c r="I40" s="37"/>
      <c r="J40" s="12"/>
      <c r="K40" s="40"/>
      <c r="L40" s="40"/>
      <c r="M40" s="40"/>
      <c r="N40" s="37"/>
      <c r="O40" s="40"/>
      <c r="P40" s="41"/>
      <c r="Q40" s="41"/>
      <c r="R40" s="37"/>
      <c r="S40" s="41"/>
      <c r="T40" s="41"/>
      <c r="U40" s="41"/>
      <c r="V40" s="37"/>
      <c r="W40" s="41"/>
      <c r="X40" s="41"/>
      <c r="Y40" s="41"/>
      <c r="Z40" s="37"/>
      <c r="AA40" s="41"/>
      <c r="AB40" s="41"/>
      <c r="AC40" s="41"/>
      <c r="AD40" s="37"/>
      <c r="AE40" s="41"/>
      <c r="AF40" s="41"/>
      <c r="AG40" s="41"/>
      <c r="AH40" s="37"/>
      <c r="AI40" s="41"/>
      <c r="AJ40" s="41"/>
      <c r="AK40" s="41"/>
      <c r="AL40" s="37"/>
      <c r="AM40" s="41"/>
      <c r="AN40" s="41"/>
      <c r="AO40" s="41"/>
      <c r="AP40" s="37"/>
      <c r="AR40" s="200"/>
    </row>
    <row r="41" spans="1:44">
      <c r="B41" s="42"/>
      <c r="C41" s="42"/>
      <c r="D41" s="42"/>
      <c r="E41" s="42"/>
      <c r="F41" s="42"/>
      <c r="G41" s="42"/>
      <c r="H41" s="42"/>
      <c r="I41" s="42"/>
      <c r="J41" s="12"/>
      <c r="K41" s="18"/>
      <c r="L41" s="18"/>
      <c r="M41" s="18"/>
      <c r="N41" s="42"/>
      <c r="O41" s="18"/>
      <c r="R41" s="42"/>
      <c r="V41" s="42"/>
      <c r="W41" s="18"/>
      <c r="X41" s="18"/>
      <c r="Y41" s="18"/>
      <c r="Z41" s="42"/>
      <c r="AA41" s="18"/>
      <c r="AB41" s="18"/>
      <c r="AC41" s="18"/>
      <c r="AD41" s="42"/>
      <c r="AE41" s="18"/>
      <c r="AF41" s="18"/>
      <c r="AG41" s="18"/>
      <c r="AH41" s="42"/>
      <c r="AI41" s="18"/>
      <c r="AJ41" s="18"/>
      <c r="AK41" s="18"/>
      <c r="AL41" s="42"/>
      <c r="AM41" s="18"/>
      <c r="AN41" s="18"/>
      <c r="AO41" s="18"/>
      <c r="AP41" s="42"/>
      <c r="AR41" s="200"/>
    </row>
    <row r="42" spans="1:44" ht="12.6" thickBot="1">
      <c r="A42" s="97" t="s">
        <v>281</v>
      </c>
      <c r="B42" s="43">
        <f t="shared" ref="B42:G42" si="2">B23+B39</f>
        <v>396362</v>
      </c>
      <c r="C42" s="43">
        <f t="shared" si="2"/>
        <v>454248</v>
      </c>
      <c r="D42" s="43">
        <f t="shared" si="2"/>
        <v>540392</v>
      </c>
      <c r="E42" s="43">
        <v>655652</v>
      </c>
      <c r="F42" s="43">
        <v>794448</v>
      </c>
      <c r="G42" s="43">
        <v>917218</v>
      </c>
      <c r="H42" s="43">
        <v>1188835.8999999999</v>
      </c>
      <c r="I42" s="43">
        <v>1290210.398</v>
      </c>
      <c r="J42" s="12"/>
      <c r="K42" s="44">
        <v>1304035</v>
      </c>
      <c r="L42" s="44">
        <v>1427898</v>
      </c>
      <c r="M42" s="44">
        <v>1608913</v>
      </c>
      <c r="N42" s="43">
        <v>1601525</v>
      </c>
      <c r="O42" s="44">
        <v>1860145</v>
      </c>
      <c r="P42" s="44">
        <v>1919895</v>
      </c>
      <c r="Q42" s="44">
        <v>2055346</v>
      </c>
      <c r="R42" s="43">
        <v>2442150</v>
      </c>
      <c r="S42" s="44">
        <v>3056691</v>
      </c>
      <c r="T42" s="44">
        <v>2947017</v>
      </c>
      <c r="U42" s="44">
        <v>3148290</v>
      </c>
      <c r="V42" s="43">
        <v>3555796</v>
      </c>
      <c r="W42" s="44">
        <v>3351748</v>
      </c>
      <c r="X42" s="44">
        <v>3998022</v>
      </c>
      <c r="Y42" s="44">
        <v>4369061</v>
      </c>
      <c r="Z42" s="43">
        <v>4987382</v>
      </c>
      <c r="AA42" s="44">
        <v>4858367</v>
      </c>
      <c r="AB42" s="44">
        <v>4755359</v>
      </c>
      <c r="AC42" s="44">
        <v>4720396</v>
      </c>
      <c r="AD42" s="43">
        <v>4888285</v>
      </c>
      <c r="AE42" s="44">
        <v>5119368</v>
      </c>
      <c r="AF42" s="44">
        <v>5526474</v>
      </c>
      <c r="AG42" s="44">
        <v>5946610</v>
      </c>
      <c r="AH42" s="43">
        <v>5569521</v>
      </c>
      <c r="AI42" s="44">
        <v>5116506</v>
      </c>
      <c r="AJ42" s="44">
        <v>5211775</v>
      </c>
      <c r="AK42" s="44">
        <v>5591369</v>
      </c>
      <c r="AL42" s="43">
        <v>5325682</v>
      </c>
      <c r="AM42" s="44">
        <v>5404258</v>
      </c>
      <c r="AN42" s="44">
        <v>5551661</v>
      </c>
      <c r="AO42" s="44"/>
      <c r="AP42" s="43"/>
      <c r="AR42" s="200"/>
    </row>
    <row r="43" spans="1:44" ht="12.6" thickTop="1">
      <c r="A43" s="96"/>
      <c r="B43" s="45"/>
      <c r="C43" s="45"/>
      <c r="D43" s="45"/>
      <c r="E43" s="45"/>
      <c r="F43" s="45"/>
      <c r="G43" s="45"/>
      <c r="H43" s="45"/>
      <c r="I43" s="45"/>
      <c r="J43" s="12"/>
      <c r="K43" s="45"/>
      <c r="L43" s="45"/>
      <c r="M43" s="45"/>
      <c r="N43" s="45"/>
      <c r="O43" s="45"/>
      <c r="P43" s="45"/>
      <c r="Q43" s="45"/>
      <c r="R43" s="45"/>
      <c r="S43" s="45"/>
      <c r="T43" s="45"/>
      <c r="U43" s="45"/>
      <c r="V43" s="45"/>
      <c r="Z43" s="45"/>
      <c r="AD43" s="45"/>
      <c r="AH43" s="45"/>
      <c r="AL43" s="45"/>
      <c r="AP43" s="45"/>
      <c r="AR43" s="200"/>
    </row>
    <row r="44" spans="1:44">
      <c r="B44" s="34"/>
      <c r="C44" s="34"/>
      <c r="D44" s="34"/>
      <c r="E44" s="34"/>
      <c r="F44" s="34"/>
      <c r="G44" s="34"/>
      <c r="H44" s="34"/>
      <c r="I44" s="34"/>
      <c r="J44" s="12"/>
      <c r="K44" s="34"/>
      <c r="L44" s="34"/>
      <c r="M44" s="34"/>
      <c r="N44" s="34"/>
      <c r="O44" s="34"/>
      <c r="P44" s="34"/>
      <c r="Q44" s="34"/>
      <c r="R44" s="34"/>
      <c r="S44" s="34"/>
      <c r="T44" s="34"/>
      <c r="U44" s="34"/>
      <c r="V44" s="34"/>
      <c r="W44" s="34"/>
      <c r="X44" s="34"/>
      <c r="Y44" s="34"/>
      <c r="Z44" s="34"/>
      <c r="AA44" s="34"/>
      <c r="AB44" s="34"/>
      <c r="AC44" s="34"/>
      <c r="AD44" s="34"/>
      <c r="AE44" s="34"/>
      <c r="AF44" s="34"/>
      <c r="AG44" s="34"/>
      <c r="AH44" s="34"/>
      <c r="AI44" s="34"/>
      <c r="AJ44" s="34"/>
      <c r="AK44" s="34"/>
      <c r="AL44" s="34"/>
      <c r="AM44" s="34"/>
      <c r="AN44" s="34"/>
      <c r="AO44" s="34"/>
      <c r="AP44" s="34"/>
      <c r="AR44" s="200"/>
    </row>
    <row r="45" spans="1:44">
      <c r="J45" s="12"/>
      <c r="P45" s="17"/>
      <c r="Q45" s="17"/>
      <c r="S45" s="17"/>
      <c r="T45" s="17"/>
      <c r="U45" s="17"/>
      <c r="AR45" s="200"/>
    </row>
    <row r="46" spans="1:44">
      <c r="A46" s="98" t="s">
        <v>282</v>
      </c>
      <c r="B46" s="27"/>
      <c r="C46" s="27"/>
      <c r="D46" s="27"/>
      <c r="E46" s="27"/>
      <c r="F46" s="27"/>
      <c r="G46" s="27"/>
      <c r="H46" s="27"/>
      <c r="I46" s="27"/>
      <c r="J46" s="12"/>
      <c r="K46" s="27"/>
      <c r="L46" s="27"/>
      <c r="M46" s="27"/>
      <c r="N46" s="27"/>
      <c r="O46" s="27"/>
      <c r="P46" s="27"/>
      <c r="Q46" s="27"/>
      <c r="R46" s="27"/>
      <c r="S46" s="28"/>
      <c r="T46" s="28"/>
      <c r="U46" s="28"/>
      <c r="V46" s="27"/>
      <c r="Z46" s="27"/>
      <c r="AD46" s="27"/>
      <c r="AH46" s="27"/>
      <c r="AL46" s="27"/>
      <c r="AP46" s="27"/>
      <c r="AR46" s="200"/>
    </row>
    <row r="47" spans="1:44">
      <c r="A47" s="98" t="s">
        <v>283</v>
      </c>
      <c r="B47" s="27"/>
      <c r="C47" s="27"/>
      <c r="D47" s="27"/>
      <c r="E47" s="27"/>
      <c r="F47" s="27"/>
      <c r="G47" s="27"/>
      <c r="H47" s="27"/>
      <c r="I47" s="27"/>
      <c r="J47" s="12"/>
      <c r="K47" s="27"/>
      <c r="L47" s="27"/>
      <c r="M47" s="27"/>
      <c r="N47" s="27"/>
      <c r="O47" s="27"/>
      <c r="P47" s="27"/>
      <c r="Q47" s="27"/>
      <c r="R47" s="27"/>
      <c r="S47" s="28"/>
      <c r="T47" s="28"/>
      <c r="U47" s="28"/>
      <c r="V47" s="27"/>
      <c r="Z47" s="27"/>
      <c r="AD47" s="27"/>
      <c r="AH47" s="27"/>
      <c r="AL47" s="27"/>
      <c r="AP47" s="27"/>
      <c r="AR47" s="200"/>
    </row>
    <row r="48" spans="1:44">
      <c r="A48" s="95" t="s">
        <v>284</v>
      </c>
      <c r="B48" s="47">
        <v>47896</v>
      </c>
      <c r="C48" s="47">
        <v>113438</v>
      </c>
      <c r="D48" s="47">
        <v>143747</v>
      </c>
      <c r="E48" s="47">
        <v>171809</v>
      </c>
      <c r="F48" s="47">
        <v>241757</v>
      </c>
      <c r="G48" s="47">
        <v>295851</v>
      </c>
      <c r="H48" s="47">
        <v>365181</v>
      </c>
      <c r="I48" s="47">
        <v>356597</v>
      </c>
      <c r="J48" s="12"/>
      <c r="K48" s="30">
        <v>383637</v>
      </c>
      <c r="L48" s="30">
        <v>427528</v>
      </c>
      <c r="M48" s="30">
        <v>517590</v>
      </c>
      <c r="N48" s="47">
        <v>466359</v>
      </c>
      <c r="O48" s="30">
        <v>571457</v>
      </c>
      <c r="P48" s="30">
        <v>419647</v>
      </c>
      <c r="Q48" s="30">
        <v>561243</v>
      </c>
      <c r="R48" s="47">
        <v>682672</v>
      </c>
      <c r="S48" s="30">
        <v>649140</v>
      </c>
      <c r="T48" s="30">
        <v>402460</v>
      </c>
      <c r="U48" s="30">
        <v>609637</v>
      </c>
      <c r="V48" s="47">
        <v>558724</v>
      </c>
      <c r="W48" s="30">
        <v>658934</v>
      </c>
      <c r="X48" s="30">
        <v>669512</v>
      </c>
      <c r="Y48" s="30">
        <v>867907</v>
      </c>
      <c r="Z48" s="47">
        <v>710204</v>
      </c>
      <c r="AA48" s="30">
        <v>812469</v>
      </c>
      <c r="AB48" s="30">
        <v>647960</v>
      </c>
      <c r="AC48" s="30">
        <v>617269</v>
      </c>
      <c r="AD48" s="47">
        <v>698061</v>
      </c>
      <c r="AE48" s="30">
        <v>854846</v>
      </c>
      <c r="AF48" s="30">
        <v>1094255</v>
      </c>
      <c r="AG48" s="30">
        <v>1311127</v>
      </c>
      <c r="AH48" s="47">
        <v>879200</v>
      </c>
      <c r="AI48" s="30">
        <v>525868</v>
      </c>
      <c r="AJ48" s="30">
        <v>532083</v>
      </c>
      <c r="AK48" s="30">
        <v>707910</v>
      </c>
      <c r="AL48" s="47">
        <v>780958</v>
      </c>
      <c r="AM48" s="30">
        <v>542926</v>
      </c>
      <c r="AN48" s="30">
        <v>609546</v>
      </c>
      <c r="AO48" s="30"/>
      <c r="AP48" s="47"/>
      <c r="AR48" s="200"/>
    </row>
    <row r="49" spans="1:44">
      <c r="A49" s="95" t="s">
        <v>285</v>
      </c>
      <c r="B49" s="47">
        <v>0</v>
      </c>
      <c r="C49" s="47">
        <v>0</v>
      </c>
      <c r="D49" s="47">
        <v>0</v>
      </c>
      <c r="E49" s="47">
        <v>0</v>
      </c>
      <c r="F49" s="47">
        <v>0</v>
      </c>
      <c r="G49" s="47">
        <v>0</v>
      </c>
      <c r="H49" s="47">
        <v>0</v>
      </c>
      <c r="I49" s="47">
        <v>0</v>
      </c>
      <c r="J49" s="12"/>
      <c r="K49" s="30">
        <v>0</v>
      </c>
      <c r="L49" s="30">
        <v>0</v>
      </c>
      <c r="M49" s="30">
        <v>0</v>
      </c>
      <c r="N49" s="47">
        <v>0</v>
      </c>
      <c r="O49" s="30">
        <v>0</v>
      </c>
      <c r="P49" s="30">
        <v>0</v>
      </c>
      <c r="Q49" s="30">
        <v>0</v>
      </c>
      <c r="R49" s="47">
        <v>0</v>
      </c>
      <c r="S49" s="30">
        <v>0</v>
      </c>
      <c r="T49" s="30">
        <v>0</v>
      </c>
      <c r="U49" s="30">
        <v>0</v>
      </c>
      <c r="V49" s="47">
        <v>311717</v>
      </c>
      <c r="W49" s="30">
        <v>0</v>
      </c>
      <c r="X49" s="30">
        <v>0</v>
      </c>
      <c r="Y49" s="30">
        <v>0</v>
      </c>
      <c r="Z49" s="47">
        <v>292519</v>
      </c>
      <c r="AA49" s="30">
        <v>175595</v>
      </c>
      <c r="AB49" s="30">
        <v>175461</v>
      </c>
      <c r="AC49" s="30">
        <v>191464</v>
      </c>
      <c r="AD49" s="47">
        <v>179063</v>
      </c>
      <c r="AE49" s="30">
        <v>220726</v>
      </c>
      <c r="AF49" s="30">
        <v>268246</v>
      </c>
      <c r="AG49" s="30">
        <v>337545</v>
      </c>
      <c r="AH49" s="47">
        <v>340406</v>
      </c>
      <c r="AI49" s="30">
        <v>242999</v>
      </c>
      <c r="AJ49" s="30">
        <v>123933</v>
      </c>
      <c r="AK49" s="30">
        <v>202374</v>
      </c>
      <c r="AL49" s="47">
        <v>267944</v>
      </c>
      <c r="AM49" s="30">
        <v>346640</v>
      </c>
      <c r="AN49" s="30">
        <v>369207</v>
      </c>
      <c r="AO49" s="30"/>
      <c r="AP49" s="47"/>
      <c r="AR49" s="200"/>
    </row>
    <row r="50" spans="1:44">
      <c r="A50" s="95" t="s">
        <v>286</v>
      </c>
      <c r="B50" s="47">
        <v>78600</v>
      </c>
      <c r="C50" s="47">
        <v>54929</v>
      </c>
      <c r="D50" s="47">
        <v>37470</v>
      </c>
      <c r="E50" s="47">
        <v>17633</v>
      </c>
      <c r="F50" s="47">
        <v>22570</v>
      </c>
      <c r="G50" s="47">
        <v>31788</v>
      </c>
      <c r="H50" s="47">
        <v>37230</v>
      </c>
      <c r="I50" s="47">
        <v>55102</v>
      </c>
      <c r="J50" s="12"/>
      <c r="K50" s="30">
        <v>55898</v>
      </c>
      <c r="L50" s="30">
        <v>82034</v>
      </c>
      <c r="M50" s="30">
        <v>99065</v>
      </c>
      <c r="N50" s="47">
        <v>41293</v>
      </c>
      <c r="O50" s="30">
        <v>172494</v>
      </c>
      <c r="P50" s="30">
        <v>242001</v>
      </c>
      <c r="Q50" s="30">
        <v>162099</v>
      </c>
      <c r="R50" s="47">
        <v>151575</v>
      </c>
      <c r="S50" s="30">
        <v>152881</v>
      </c>
      <c r="T50" s="30">
        <v>147440</v>
      </c>
      <c r="U50" s="30">
        <v>141785</v>
      </c>
      <c r="V50" s="47">
        <v>137104</v>
      </c>
      <c r="W50" s="30">
        <v>123236</v>
      </c>
      <c r="X50" s="30">
        <v>222310</v>
      </c>
      <c r="Y50" s="30">
        <v>269619</v>
      </c>
      <c r="Z50" s="47">
        <v>235540</v>
      </c>
      <c r="AA50" s="30">
        <v>179812</v>
      </c>
      <c r="AB50" s="30">
        <v>159207</v>
      </c>
      <c r="AC50" s="30">
        <v>130614</v>
      </c>
      <c r="AD50" s="47">
        <v>120483</v>
      </c>
      <c r="AE50" s="30">
        <v>134203</v>
      </c>
      <c r="AF50" s="30">
        <v>163670</v>
      </c>
      <c r="AG50" s="30">
        <v>183117</v>
      </c>
      <c r="AH50" s="47">
        <v>211119</v>
      </c>
      <c r="AI50" s="30">
        <v>233545</v>
      </c>
      <c r="AJ50" s="30">
        <v>292443</v>
      </c>
      <c r="AK50" s="30">
        <v>333683</v>
      </c>
      <c r="AL50" s="47">
        <v>251163</v>
      </c>
      <c r="AM50" s="30">
        <v>288899</v>
      </c>
      <c r="AN50" s="30">
        <v>263562</v>
      </c>
      <c r="AO50" s="30"/>
      <c r="AP50" s="47"/>
      <c r="AR50" s="200"/>
    </row>
    <row r="51" spans="1:44">
      <c r="A51" s="95" t="s">
        <v>287</v>
      </c>
      <c r="B51" s="47">
        <v>0</v>
      </c>
      <c r="C51" s="47">
        <v>0</v>
      </c>
      <c r="D51" s="47">
        <v>0</v>
      </c>
      <c r="E51" s="47">
        <v>0</v>
      </c>
      <c r="F51" s="47">
        <v>0</v>
      </c>
      <c r="G51" s="47">
        <v>0</v>
      </c>
      <c r="H51" s="47">
        <v>0</v>
      </c>
      <c r="I51" s="47">
        <v>0</v>
      </c>
      <c r="J51" s="12"/>
      <c r="K51" s="30">
        <v>0</v>
      </c>
      <c r="L51" s="30">
        <v>0</v>
      </c>
      <c r="M51" s="30">
        <v>0</v>
      </c>
      <c r="N51" s="47">
        <v>0</v>
      </c>
      <c r="O51" s="30">
        <v>0</v>
      </c>
      <c r="P51" s="30">
        <v>0</v>
      </c>
      <c r="Q51" s="30">
        <v>0</v>
      </c>
      <c r="R51" s="47">
        <v>0</v>
      </c>
      <c r="S51" s="30">
        <v>0</v>
      </c>
      <c r="T51" s="30">
        <v>1792</v>
      </c>
      <c r="U51" s="30">
        <v>3278</v>
      </c>
      <c r="V51" s="47">
        <v>4227</v>
      </c>
      <c r="W51" s="30">
        <v>6587</v>
      </c>
      <c r="X51" s="30">
        <v>11812</v>
      </c>
      <c r="Y51" s="30">
        <v>11961</v>
      </c>
      <c r="Z51" s="47">
        <v>10823</v>
      </c>
      <c r="AA51" s="30">
        <v>7202</v>
      </c>
      <c r="AB51" s="30">
        <v>6395</v>
      </c>
      <c r="AC51" s="30">
        <v>5321</v>
      </c>
      <c r="AD51" s="47">
        <v>5169</v>
      </c>
      <c r="AE51" s="30">
        <v>5672</v>
      </c>
      <c r="AF51" s="30">
        <v>4818</v>
      </c>
      <c r="AG51" s="30">
        <v>6164</v>
      </c>
      <c r="AH51" s="47">
        <v>6981</v>
      </c>
      <c r="AI51" s="30">
        <v>6689</v>
      </c>
      <c r="AJ51" s="30">
        <v>6996</v>
      </c>
      <c r="AK51" s="30">
        <v>9917</v>
      </c>
      <c r="AL51" s="47">
        <v>9913</v>
      </c>
      <c r="AM51" s="30">
        <v>9926</v>
      </c>
      <c r="AN51" s="30">
        <v>7709</v>
      </c>
      <c r="AO51" s="30"/>
      <c r="AP51" s="47"/>
      <c r="AR51" s="200"/>
    </row>
    <row r="52" spans="1:44">
      <c r="A52" s="95" t="s">
        <v>288</v>
      </c>
      <c r="B52" s="47">
        <v>0</v>
      </c>
      <c r="C52" s="47">
        <v>0</v>
      </c>
      <c r="D52" s="47">
        <v>0</v>
      </c>
      <c r="E52" s="47">
        <v>0</v>
      </c>
      <c r="F52" s="47">
        <v>0</v>
      </c>
      <c r="G52" s="47">
        <v>0</v>
      </c>
      <c r="H52" s="47">
        <v>0</v>
      </c>
      <c r="I52" s="47">
        <v>0</v>
      </c>
      <c r="J52" s="12"/>
      <c r="K52" s="30">
        <v>0</v>
      </c>
      <c r="L52" s="30">
        <v>0</v>
      </c>
      <c r="M52" s="30">
        <v>0</v>
      </c>
      <c r="N52" s="47">
        <v>0</v>
      </c>
      <c r="O52" s="30">
        <v>0</v>
      </c>
      <c r="P52" s="30">
        <v>0</v>
      </c>
      <c r="Q52" s="30">
        <v>0</v>
      </c>
      <c r="R52" s="47">
        <v>6016</v>
      </c>
      <c r="S52" s="30">
        <v>0</v>
      </c>
      <c r="T52" s="30">
        <v>12807</v>
      </c>
      <c r="U52" s="30">
        <v>0</v>
      </c>
      <c r="V52" s="47">
        <v>3756</v>
      </c>
      <c r="W52" s="30">
        <v>36037</v>
      </c>
      <c r="X52" s="30">
        <v>1593</v>
      </c>
      <c r="Y52" s="30">
        <v>2176</v>
      </c>
      <c r="Z52" s="47">
        <v>1508</v>
      </c>
      <c r="AA52" s="30">
        <v>10767</v>
      </c>
      <c r="AB52" s="30">
        <v>14406</v>
      </c>
      <c r="AC52" s="30">
        <v>422</v>
      </c>
      <c r="AD52" s="47">
        <v>3782</v>
      </c>
      <c r="AE52" s="30">
        <v>6</v>
      </c>
      <c r="AF52" s="30">
        <v>720</v>
      </c>
      <c r="AG52" s="30">
        <v>11410</v>
      </c>
      <c r="AH52" s="47">
        <v>0</v>
      </c>
      <c r="AI52" s="30">
        <v>12119</v>
      </c>
      <c r="AJ52" s="30">
        <v>20152</v>
      </c>
      <c r="AK52" s="30">
        <v>23633</v>
      </c>
      <c r="AL52" s="47">
        <v>0</v>
      </c>
      <c r="AM52" s="30">
        <v>8737</v>
      </c>
      <c r="AN52" s="30" t="s">
        <v>337</v>
      </c>
      <c r="AO52" s="30"/>
      <c r="AP52" s="47"/>
      <c r="AR52" s="200"/>
    </row>
    <row r="53" spans="1:44">
      <c r="A53" s="95" t="s">
        <v>289</v>
      </c>
      <c r="B53" s="47">
        <v>13919</v>
      </c>
      <c r="C53" s="47">
        <v>17893</v>
      </c>
      <c r="D53" s="47">
        <v>23928</v>
      </c>
      <c r="E53" s="47">
        <v>22186</v>
      </c>
      <c r="F53" s="47">
        <v>25627</v>
      </c>
      <c r="G53" s="47">
        <v>33701</v>
      </c>
      <c r="H53" s="47">
        <v>49833</v>
      </c>
      <c r="I53" s="47">
        <v>47670</v>
      </c>
      <c r="J53" s="12"/>
      <c r="K53" s="30">
        <v>41421</v>
      </c>
      <c r="L53" s="30">
        <v>60429</v>
      </c>
      <c r="M53" s="30">
        <v>53832</v>
      </c>
      <c r="N53" s="47">
        <v>54079</v>
      </c>
      <c r="O53" s="30">
        <v>41248</v>
      </c>
      <c r="P53" s="30">
        <v>57745</v>
      </c>
      <c r="Q53" s="30">
        <v>70514</v>
      </c>
      <c r="R53" s="47">
        <v>102789</v>
      </c>
      <c r="S53" s="30">
        <v>75242</v>
      </c>
      <c r="T53" s="30">
        <v>108767</v>
      </c>
      <c r="U53" s="30">
        <v>101926</v>
      </c>
      <c r="V53" s="47">
        <v>102629</v>
      </c>
      <c r="W53" s="30">
        <v>88652</v>
      </c>
      <c r="X53" s="30">
        <v>119148</v>
      </c>
      <c r="Y53" s="30">
        <v>113122</v>
      </c>
      <c r="Z53" s="47">
        <v>118495</v>
      </c>
      <c r="AA53" s="30">
        <v>102432</v>
      </c>
      <c r="AB53" s="30">
        <v>130308</v>
      </c>
      <c r="AC53" s="30">
        <v>119509</v>
      </c>
      <c r="AD53" s="47">
        <v>112448</v>
      </c>
      <c r="AE53" s="30">
        <v>107384</v>
      </c>
      <c r="AF53" s="30">
        <v>141301</v>
      </c>
      <c r="AG53" s="30">
        <v>134424</v>
      </c>
      <c r="AH53" s="47">
        <v>121788</v>
      </c>
      <c r="AI53" s="30">
        <v>100497</v>
      </c>
      <c r="AJ53" s="30">
        <v>128043</v>
      </c>
      <c r="AK53" s="30">
        <v>134362</v>
      </c>
      <c r="AL53" s="47">
        <v>109342</v>
      </c>
      <c r="AM53" s="30">
        <v>108287</v>
      </c>
      <c r="AN53" s="30">
        <v>144811</v>
      </c>
      <c r="AO53" s="30"/>
      <c r="AP53" s="47"/>
      <c r="AR53" s="200"/>
    </row>
    <row r="54" spans="1:44">
      <c r="A54" s="95" t="s">
        <v>290</v>
      </c>
      <c r="B54" s="47">
        <v>5158</v>
      </c>
      <c r="C54" s="47">
        <v>7877</v>
      </c>
      <c r="D54" s="47">
        <v>10235</v>
      </c>
      <c r="E54" s="47">
        <v>13052</v>
      </c>
      <c r="F54" s="47">
        <v>17731</v>
      </c>
      <c r="G54" s="47">
        <v>6741</v>
      </c>
      <c r="H54" s="47">
        <v>11253</v>
      </c>
      <c r="I54" s="47">
        <v>6757</v>
      </c>
      <c r="J54" s="12"/>
      <c r="K54" s="30">
        <v>3650</v>
      </c>
      <c r="L54" s="30">
        <v>4312</v>
      </c>
      <c r="M54" s="30">
        <v>919</v>
      </c>
      <c r="N54" s="47">
        <v>8311</v>
      </c>
      <c r="O54" s="30">
        <v>-52</v>
      </c>
      <c r="P54" s="30">
        <v>20171</v>
      </c>
      <c r="Q54" s="30">
        <v>24851</v>
      </c>
      <c r="R54" s="47">
        <v>4929</v>
      </c>
      <c r="S54" s="30">
        <v>3916</v>
      </c>
      <c r="T54" s="30">
        <v>24135</v>
      </c>
      <c r="U54" s="30">
        <v>2666</v>
      </c>
      <c r="V54" s="47">
        <v>3412</v>
      </c>
      <c r="W54" s="30">
        <v>12083</v>
      </c>
      <c r="X54" s="30">
        <v>25516</v>
      </c>
      <c r="Y54" s="30">
        <v>25117</v>
      </c>
      <c r="Z54" s="47">
        <v>18766</v>
      </c>
      <c r="AA54" s="30">
        <v>27335</v>
      </c>
      <c r="AB54" s="30">
        <v>19205</v>
      </c>
      <c r="AC54" s="30">
        <v>13494</v>
      </c>
      <c r="AD54" s="47">
        <v>28822</v>
      </c>
      <c r="AE54" s="30">
        <v>26385</v>
      </c>
      <c r="AF54" s="30">
        <v>30024</v>
      </c>
      <c r="AG54" s="30">
        <v>34536</v>
      </c>
      <c r="AH54" s="47">
        <v>43915</v>
      </c>
      <c r="AI54" s="30">
        <v>21414</v>
      </c>
      <c r="AJ54" s="30">
        <v>51721</v>
      </c>
      <c r="AK54" s="30">
        <v>48949</v>
      </c>
      <c r="AL54" s="47">
        <v>38873</v>
      </c>
      <c r="AM54" s="30">
        <v>49279</v>
      </c>
      <c r="AN54" s="30">
        <v>44180</v>
      </c>
      <c r="AO54" s="30"/>
      <c r="AP54" s="47"/>
      <c r="AR54" s="200"/>
    </row>
    <row r="55" spans="1:44">
      <c r="A55" s="95" t="s">
        <v>291</v>
      </c>
      <c r="B55" s="47">
        <v>6144</v>
      </c>
      <c r="C55" s="47">
        <v>6127</v>
      </c>
      <c r="D55" s="47">
        <v>6487</v>
      </c>
      <c r="E55" s="47">
        <v>7787</v>
      </c>
      <c r="F55" s="47">
        <v>7540</v>
      </c>
      <c r="G55" s="47">
        <v>12688</v>
      </c>
      <c r="H55" s="47">
        <v>13874</v>
      </c>
      <c r="I55" s="47">
        <v>10409</v>
      </c>
      <c r="J55" s="12"/>
      <c r="K55" s="30">
        <v>10598</v>
      </c>
      <c r="L55" s="30">
        <v>11296</v>
      </c>
      <c r="M55" s="30">
        <v>12064</v>
      </c>
      <c r="N55" s="47">
        <v>12719</v>
      </c>
      <c r="O55" s="30">
        <v>12968</v>
      </c>
      <c r="P55" s="30">
        <v>13177</v>
      </c>
      <c r="Q55" s="30">
        <v>13623</v>
      </c>
      <c r="R55" s="47">
        <v>14660</v>
      </c>
      <c r="S55" s="30">
        <v>15285</v>
      </c>
      <c r="T55" s="30">
        <v>15919</v>
      </c>
      <c r="U55" s="30">
        <v>16632</v>
      </c>
      <c r="V55" s="47">
        <v>17257</v>
      </c>
      <c r="W55" s="30">
        <v>18043</v>
      </c>
      <c r="X55" s="30">
        <v>83629</v>
      </c>
      <c r="Y55" s="30">
        <v>84428</v>
      </c>
      <c r="Z55" s="47">
        <v>31448</v>
      </c>
      <c r="AA55" s="30">
        <v>25694</v>
      </c>
      <c r="AB55" s="30">
        <v>25637</v>
      </c>
      <c r="AC55" s="30">
        <v>27381</v>
      </c>
      <c r="AD55" s="47">
        <v>27394</v>
      </c>
      <c r="AE55" s="30">
        <v>34396</v>
      </c>
      <c r="AF55" s="30">
        <v>37708</v>
      </c>
      <c r="AG55" s="30">
        <v>43277</v>
      </c>
      <c r="AH55" s="47">
        <v>45042</v>
      </c>
      <c r="AI55" s="30">
        <v>27313</v>
      </c>
      <c r="AJ55" s="30">
        <v>27493</v>
      </c>
      <c r="AK55" s="30">
        <v>26524</v>
      </c>
      <c r="AL55" s="47">
        <v>20658</v>
      </c>
      <c r="AM55" s="30">
        <v>24546</v>
      </c>
      <c r="AN55" s="30">
        <v>24694</v>
      </c>
      <c r="AO55" s="30"/>
      <c r="AP55" s="47"/>
      <c r="AR55" s="200"/>
    </row>
    <row r="56" spans="1:44">
      <c r="A56" s="95" t="s">
        <v>292</v>
      </c>
      <c r="B56" s="47">
        <v>0</v>
      </c>
      <c r="C56" s="47">
        <v>0</v>
      </c>
      <c r="D56" s="47">
        <v>0</v>
      </c>
      <c r="E56" s="47">
        <v>0</v>
      </c>
      <c r="F56" s="47">
        <v>0</v>
      </c>
      <c r="G56" s="47">
        <v>0</v>
      </c>
      <c r="H56" s="47">
        <v>467</v>
      </c>
      <c r="I56" s="47">
        <v>445</v>
      </c>
      <c r="J56" s="12"/>
      <c r="K56" s="30">
        <v>2064</v>
      </c>
      <c r="L56" s="30">
        <v>3120</v>
      </c>
      <c r="M56" s="30">
        <v>2632</v>
      </c>
      <c r="N56" s="47">
        <v>426</v>
      </c>
      <c r="O56" s="30">
        <v>422</v>
      </c>
      <c r="P56" s="30">
        <v>421</v>
      </c>
      <c r="Q56" s="30">
        <v>401</v>
      </c>
      <c r="R56" s="47">
        <v>420</v>
      </c>
      <c r="S56" s="30">
        <v>768</v>
      </c>
      <c r="T56" s="30">
        <v>723</v>
      </c>
      <c r="U56" s="30">
        <v>751</v>
      </c>
      <c r="V56" s="47">
        <v>810</v>
      </c>
      <c r="W56" s="30">
        <v>820</v>
      </c>
      <c r="X56" s="30">
        <v>1286</v>
      </c>
      <c r="Y56" s="30">
        <v>983</v>
      </c>
      <c r="Z56" s="47">
        <v>950</v>
      </c>
      <c r="AA56" s="30">
        <v>992</v>
      </c>
      <c r="AB56" s="30">
        <v>1301</v>
      </c>
      <c r="AC56" s="30">
        <v>1316</v>
      </c>
      <c r="AD56" s="47">
        <v>1329</v>
      </c>
      <c r="AE56" s="30">
        <v>1430</v>
      </c>
      <c r="AF56" s="30">
        <v>1303</v>
      </c>
      <c r="AG56" s="30">
        <v>1299</v>
      </c>
      <c r="AH56" s="47">
        <v>1767</v>
      </c>
      <c r="AI56" s="30">
        <v>1612</v>
      </c>
      <c r="AJ56" s="30">
        <v>2049</v>
      </c>
      <c r="AK56" s="30">
        <v>2248</v>
      </c>
      <c r="AL56" s="47">
        <v>1913</v>
      </c>
      <c r="AM56" s="30">
        <v>2045</v>
      </c>
      <c r="AN56" s="30">
        <v>2233</v>
      </c>
      <c r="AO56" s="30"/>
      <c r="AP56" s="47"/>
      <c r="AR56" s="200"/>
    </row>
    <row r="57" spans="1:44">
      <c r="A57" s="95" t="s">
        <v>293</v>
      </c>
      <c r="B57" s="47">
        <v>0</v>
      </c>
      <c r="C57" s="47">
        <v>0</v>
      </c>
      <c r="D57" s="47">
        <v>2097</v>
      </c>
      <c r="E57" s="47">
        <v>1221</v>
      </c>
      <c r="F57" s="47">
        <v>0</v>
      </c>
      <c r="G57" s="47">
        <v>6143</v>
      </c>
      <c r="H57" s="47">
        <v>4622</v>
      </c>
      <c r="I57" s="47">
        <v>0</v>
      </c>
      <c r="J57" s="12"/>
      <c r="K57" s="30">
        <v>0</v>
      </c>
      <c r="L57" s="30">
        <v>0</v>
      </c>
      <c r="M57" s="30">
        <v>0</v>
      </c>
      <c r="N57" s="47">
        <v>0</v>
      </c>
      <c r="O57" s="30">
        <v>0</v>
      </c>
      <c r="P57" s="30">
        <v>0</v>
      </c>
      <c r="Q57" s="30">
        <v>0</v>
      </c>
      <c r="R57" s="47">
        <v>0</v>
      </c>
      <c r="S57" s="30">
        <v>0</v>
      </c>
      <c r="T57" s="30">
        <v>0</v>
      </c>
      <c r="U57" s="30">
        <v>0</v>
      </c>
      <c r="V57" s="47">
        <v>5402</v>
      </c>
      <c r="W57" s="30">
        <v>0</v>
      </c>
      <c r="X57" s="30">
        <v>64688</v>
      </c>
      <c r="Y57" s="30">
        <v>71203</v>
      </c>
      <c r="Z57" s="47">
        <v>132740</v>
      </c>
      <c r="AA57" s="30">
        <v>93884</v>
      </c>
      <c r="AB57" s="30">
        <v>60383</v>
      </c>
      <c r="AC57" s="30">
        <v>36844</v>
      </c>
      <c r="AD57" s="47">
        <v>7706</v>
      </c>
      <c r="AE57" s="30">
        <v>4874</v>
      </c>
      <c r="AF57" s="30">
        <v>3799</v>
      </c>
      <c r="AG57" s="30">
        <v>862</v>
      </c>
      <c r="AH57" s="47">
        <v>979</v>
      </c>
      <c r="AI57" s="30">
        <v>908</v>
      </c>
      <c r="AJ57" s="30">
        <v>12391</v>
      </c>
      <c r="AK57" s="30">
        <v>12796</v>
      </c>
      <c r="AL57" s="47">
        <v>13254</v>
      </c>
      <c r="AM57" s="30">
        <v>13632</v>
      </c>
      <c r="AN57" s="30">
        <v>819</v>
      </c>
      <c r="AO57" s="30"/>
      <c r="AP57" s="47"/>
      <c r="AR57" s="200"/>
    </row>
    <row r="58" spans="1:44">
      <c r="A58" s="95" t="s">
        <v>294</v>
      </c>
      <c r="B58" s="47">
        <v>1070</v>
      </c>
      <c r="C58" s="47">
        <v>0</v>
      </c>
      <c r="D58" s="47">
        <v>389</v>
      </c>
      <c r="E58" s="47">
        <v>1033</v>
      </c>
      <c r="F58" s="47">
        <v>1870</v>
      </c>
      <c r="G58" s="47">
        <v>0</v>
      </c>
      <c r="H58" s="47">
        <v>0</v>
      </c>
      <c r="I58" s="47">
        <v>0</v>
      </c>
      <c r="J58" s="12"/>
      <c r="K58" s="30">
        <v>0</v>
      </c>
      <c r="L58" s="30">
        <v>0</v>
      </c>
      <c r="M58" s="30">
        <v>0</v>
      </c>
      <c r="N58" s="47">
        <v>0</v>
      </c>
      <c r="O58" s="30">
        <v>0</v>
      </c>
      <c r="P58" s="30">
        <v>0</v>
      </c>
      <c r="Q58" s="30">
        <v>0</v>
      </c>
      <c r="R58" s="47">
        <v>1041</v>
      </c>
      <c r="S58" s="30">
        <v>0</v>
      </c>
      <c r="T58" s="30">
        <v>1083</v>
      </c>
      <c r="U58" s="30">
        <v>1347</v>
      </c>
      <c r="V58" s="47">
        <v>1132</v>
      </c>
      <c r="W58" s="30">
        <v>1930</v>
      </c>
      <c r="X58" s="30">
        <v>1563</v>
      </c>
      <c r="Y58" s="30">
        <v>1617</v>
      </c>
      <c r="Z58" s="47">
        <v>1161</v>
      </c>
      <c r="AA58" s="30">
        <v>1349</v>
      </c>
      <c r="AB58" s="30">
        <v>1639</v>
      </c>
      <c r="AC58" s="30">
        <v>1693</v>
      </c>
      <c r="AD58" s="47">
        <v>0</v>
      </c>
      <c r="AE58" s="30">
        <v>0</v>
      </c>
      <c r="AF58" s="30">
        <v>0</v>
      </c>
      <c r="AG58" s="30">
        <v>0</v>
      </c>
      <c r="AH58" s="47">
        <v>0</v>
      </c>
      <c r="AI58" s="30">
        <v>0</v>
      </c>
      <c r="AJ58" s="30">
        <v>0</v>
      </c>
      <c r="AK58" s="30">
        <v>0</v>
      </c>
      <c r="AL58" s="47">
        <v>0</v>
      </c>
      <c r="AM58" s="30">
        <v>0</v>
      </c>
      <c r="AN58" s="30" t="s">
        <v>337</v>
      </c>
      <c r="AO58" s="30"/>
      <c r="AP58" s="47"/>
      <c r="AR58" s="200"/>
    </row>
    <row r="59" spans="1:44">
      <c r="A59" s="95" t="s">
        <v>295</v>
      </c>
      <c r="B59" s="47">
        <v>0</v>
      </c>
      <c r="C59" s="47">
        <v>6054</v>
      </c>
      <c r="D59" s="47">
        <v>4606</v>
      </c>
      <c r="E59" s="47">
        <v>2894</v>
      </c>
      <c r="F59" s="47">
        <v>586</v>
      </c>
      <c r="G59" s="47">
        <v>0</v>
      </c>
      <c r="H59" s="47">
        <v>0</v>
      </c>
      <c r="I59" s="47">
        <v>0</v>
      </c>
      <c r="J59" s="12"/>
      <c r="K59" s="30">
        <v>0</v>
      </c>
      <c r="L59" s="30">
        <v>0</v>
      </c>
      <c r="M59" s="30">
        <v>0</v>
      </c>
      <c r="N59" s="47">
        <v>0</v>
      </c>
      <c r="O59" s="30">
        <v>0</v>
      </c>
      <c r="P59" s="30">
        <v>0</v>
      </c>
      <c r="Q59" s="30">
        <v>2168</v>
      </c>
      <c r="R59" s="47">
        <v>54736</v>
      </c>
      <c r="S59" s="30">
        <v>8362</v>
      </c>
      <c r="T59" s="30">
        <v>8362</v>
      </c>
      <c r="U59" s="30">
        <v>0</v>
      </c>
      <c r="V59" s="47">
        <v>33151</v>
      </c>
      <c r="W59" s="30">
        <v>0</v>
      </c>
      <c r="X59" s="30">
        <v>17406</v>
      </c>
      <c r="Y59" s="30">
        <v>0</v>
      </c>
      <c r="Z59" s="47">
        <v>55801</v>
      </c>
      <c r="AA59" s="30">
        <v>33757</v>
      </c>
      <c r="AB59" s="30">
        <v>33757</v>
      </c>
      <c r="AC59" s="30">
        <v>0</v>
      </c>
      <c r="AD59" s="47">
        <v>45702</v>
      </c>
      <c r="AE59" s="30">
        <v>35220</v>
      </c>
      <c r="AF59" s="30">
        <v>35220</v>
      </c>
      <c r="AG59" s="30">
        <v>0</v>
      </c>
      <c r="AH59" s="47">
        <v>29505</v>
      </c>
      <c r="AI59" s="30">
        <v>0</v>
      </c>
      <c r="AJ59" s="30">
        <v>0</v>
      </c>
      <c r="AK59" s="30">
        <v>0</v>
      </c>
      <c r="AL59" s="47">
        <v>0</v>
      </c>
      <c r="AM59" s="30">
        <v>0</v>
      </c>
      <c r="AN59" s="30" t="s">
        <v>337</v>
      </c>
      <c r="AO59" s="30"/>
      <c r="AP59" s="47"/>
      <c r="AR59" s="200"/>
    </row>
    <row r="60" spans="1:44">
      <c r="A60" s="95" t="s">
        <v>296</v>
      </c>
      <c r="B60" s="48">
        <v>2244</v>
      </c>
      <c r="C60" s="48">
        <v>2448</v>
      </c>
      <c r="D60" s="48">
        <v>4495</v>
      </c>
      <c r="E60" s="48">
        <v>9113</v>
      </c>
      <c r="F60" s="48">
        <v>10553</v>
      </c>
      <c r="G60" s="48">
        <v>12136</v>
      </c>
      <c r="H60" s="48">
        <v>21516</v>
      </c>
      <c r="I60" s="48">
        <v>23592</v>
      </c>
      <c r="J60" s="12"/>
      <c r="K60" s="32">
        <v>24994</v>
      </c>
      <c r="L60" s="32">
        <v>23692</v>
      </c>
      <c r="M60" s="32">
        <v>42494</v>
      </c>
      <c r="N60" s="48">
        <v>40373</v>
      </c>
      <c r="O60" s="32">
        <v>45715</v>
      </c>
      <c r="P60" s="32">
        <v>40741</v>
      </c>
      <c r="Q60" s="32">
        <v>45003</v>
      </c>
      <c r="R60" s="48">
        <v>62533</v>
      </c>
      <c r="S60" s="32">
        <v>58828</v>
      </c>
      <c r="T60" s="32">
        <v>59468</v>
      </c>
      <c r="U60" s="32">
        <v>81777</v>
      </c>
      <c r="V60" s="48">
        <v>88697</v>
      </c>
      <c r="W60" s="32">
        <v>68548</v>
      </c>
      <c r="X60" s="32">
        <v>78631</v>
      </c>
      <c r="Y60" s="32">
        <v>71602</v>
      </c>
      <c r="Z60" s="48">
        <v>136534</v>
      </c>
      <c r="AA60" s="32">
        <v>85220</v>
      </c>
      <c r="AB60" s="32">
        <v>84514</v>
      </c>
      <c r="AC60" s="32">
        <v>134441</v>
      </c>
      <c r="AD60" s="48">
        <v>136327</v>
      </c>
      <c r="AE60" s="32">
        <v>106763</v>
      </c>
      <c r="AF60" s="32">
        <v>105722</v>
      </c>
      <c r="AG60" s="32">
        <v>134759</v>
      </c>
      <c r="AH60" s="48">
        <v>115669</v>
      </c>
      <c r="AI60" s="32">
        <v>139639</v>
      </c>
      <c r="AJ60" s="32">
        <v>138852</v>
      </c>
      <c r="AK60" s="32">
        <v>118559</v>
      </c>
      <c r="AL60" s="48">
        <v>104722</v>
      </c>
      <c r="AM60" s="32">
        <v>96902</v>
      </c>
      <c r="AN60" s="32">
        <v>86792</v>
      </c>
      <c r="AO60" s="32"/>
      <c r="AP60" s="48"/>
      <c r="AR60" s="200"/>
    </row>
    <row r="61" spans="1:44">
      <c r="A61" s="99"/>
      <c r="B61" s="38"/>
      <c r="C61" s="38"/>
      <c r="D61" s="38"/>
      <c r="E61" s="38"/>
      <c r="F61" s="38"/>
      <c r="G61" s="38"/>
      <c r="H61" s="38"/>
      <c r="I61" s="38"/>
      <c r="J61" s="12"/>
      <c r="K61" s="39"/>
      <c r="L61" s="39"/>
      <c r="M61" s="39"/>
      <c r="N61" s="38"/>
      <c r="O61" s="39"/>
      <c r="P61" s="39"/>
      <c r="Q61" s="39"/>
      <c r="R61" s="38"/>
      <c r="S61" s="39"/>
      <c r="T61" s="39"/>
      <c r="U61" s="39"/>
      <c r="V61" s="38"/>
      <c r="W61" s="39"/>
      <c r="X61" s="39"/>
      <c r="Y61" s="39"/>
      <c r="Z61" s="38"/>
      <c r="AA61" s="39"/>
      <c r="AB61" s="39"/>
      <c r="AC61" s="39"/>
      <c r="AD61" s="38"/>
      <c r="AE61" s="39"/>
      <c r="AF61" s="39"/>
      <c r="AG61" s="39"/>
      <c r="AH61" s="38"/>
      <c r="AI61" s="39"/>
      <c r="AJ61" s="39"/>
      <c r="AK61" s="39"/>
      <c r="AL61" s="38"/>
      <c r="AM61" s="39"/>
      <c r="AN61" s="39"/>
      <c r="AO61" s="39"/>
      <c r="AP61" s="38"/>
      <c r="AR61" s="200"/>
    </row>
    <row r="62" spans="1:44">
      <c r="A62" s="101" t="s">
        <v>297</v>
      </c>
      <c r="B62" s="35">
        <f t="shared" ref="B62:AE62" si="3">SUM(B48:B60)</f>
        <v>155031</v>
      </c>
      <c r="C62" s="35">
        <f t="shared" si="3"/>
        <v>208766</v>
      </c>
      <c r="D62" s="35">
        <f t="shared" si="3"/>
        <v>233454</v>
      </c>
      <c r="E62" s="35">
        <v>246728</v>
      </c>
      <c r="F62" s="35">
        <v>328234</v>
      </c>
      <c r="G62" s="35">
        <v>399048</v>
      </c>
      <c r="H62" s="35">
        <v>503976</v>
      </c>
      <c r="I62" s="35">
        <v>500572</v>
      </c>
      <c r="J62" s="12"/>
      <c r="K62" s="36">
        <f t="shared" si="3"/>
        <v>522262</v>
      </c>
      <c r="L62" s="36">
        <f t="shared" si="3"/>
        <v>612411</v>
      </c>
      <c r="M62" s="36">
        <f t="shared" si="3"/>
        <v>728596</v>
      </c>
      <c r="N62" s="35">
        <f t="shared" si="3"/>
        <v>623560</v>
      </c>
      <c r="O62" s="36">
        <f t="shared" si="3"/>
        <v>844252</v>
      </c>
      <c r="P62" s="36">
        <f t="shared" si="3"/>
        <v>793903</v>
      </c>
      <c r="Q62" s="36">
        <f t="shared" si="3"/>
        <v>879902</v>
      </c>
      <c r="R62" s="35">
        <f t="shared" si="3"/>
        <v>1081371</v>
      </c>
      <c r="S62" s="36">
        <f t="shared" si="3"/>
        <v>964422</v>
      </c>
      <c r="T62" s="36">
        <f t="shared" si="3"/>
        <v>782956</v>
      </c>
      <c r="U62" s="36">
        <f t="shared" si="3"/>
        <v>959799</v>
      </c>
      <c r="V62" s="35">
        <f t="shared" si="3"/>
        <v>1268018</v>
      </c>
      <c r="W62" s="36">
        <f t="shared" si="3"/>
        <v>1014870</v>
      </c>
      <c r="X62" s="36">
        <f t="shared" si="3"/>
        <v>1297094</v>
      </c>
      <c r="Y62" s="36">
        <f t="shared" si="3"/>
        <v>1519735</v>
      </c>
      <c r="Z62" s="35">
        <f t="shared" si="3"/>
        <v>1746489</v>
      </c>
      <c r="AA62" s="36">
        <f t="shared" si="3"/>
        <v>1556508</v>
      </c>
      <c r="AB62" s="36">
        <f t="shared" si="3"/>
        <v>1360173</v>
      </c>
      <c r="AC62" s="36">
        <f t="shared" si="3"/>
        <v>1279768</v>
      </c>
      <c r="AD62" s="35">
        <f t="shared" si="3"/>
        <v>1366286</v>
      </c>
      <c r="AE62" s="36">
        <f t="shared" si="3"/>
        <v>1531905</v>
      </c>
      <c r="AF62" s="36">
        <v>1886786</v>
      </c>
      <c r="AG62" s="36">
        <v>2198520</v>
      </c>
      <c r="AH62" s="35">
        <v>1796371</v>
      </c>
      <c r="AI62" s="36">
        <v>1312603</v>
      </c>
      <c r="AJ62" s="36">
        <v>1336156</v>
      </c>
      <c r="AK62" s="36">
        <v>1620955</v>
      </c>
      <c r="AL62" s="35">
        <v>1598740</v>
      </c>
      <c r="AM62" s="36">
        <v>1491819</v>
      </c>
      <c r="AN62" s="36">
        <v>1553553</v>
      </c>
      <c r="AO62" s="36"/>
      <c r="AP62" s="35"/>
      <c r="AR62" s="200"/>
    </row>
    <row r="63" spans="1:44">
      <c r="B63" s="49"/>
      <c r="C63" s="49"/>
      <c r="D63" s="49"/>
      <c r="E63" s="49"/>
      <c r="F63" s="49"/>
      <c r="G63" s="49"/>
      <c r="H63" s="49"/>
      <c r="I63" s="49"/>
      <c r="J63" s="12"/>
      <c r="K63" s="45"/>
      <c r="L63" s="45"/>
      <c r="M63" s="45"/>
      <c r="N63" s="49"/>
      <c r="O63" s="45"/>
      <c r="P63" s="45"/>
      <c r="Q63" s="45"/>
      <c r="R63" s="49"/>
      <c r="S63" s="45"/>
      <c r="T63" s="45"/>
      <c r="U63" s="45"/>
      <c r="V63" s="49"/>
      <c r="Z63" s="49"/>
      <c r="AD63" s="49"/>
      <c r="AH63" s="49"/>
      <c r="AL63" s="49"/>
      <c r="AP63" s="49"/>
      <c r="AR63" s="200"/>
    </row>
    <row r="64" spans="1:44">
      <c r="A64" s="98" t="s">
        <v>298</v>
      </c>
      <c r="B64" s="50"/>
      <c r="C64" s="50"/>
      <c r="D64" s="50"/>
      <c r="E64" s="50"/>
      <c r="F64" s="50"/>
      <c r="G64" s="50"/>
      <c r="H64" s="50"/>
      <c r="I64" s="50"/>
      <c r="J64" s="12"/>
      <c r="K64" s="51"/>
      <c r="L64" s="51"/>
      <c r="M64" s="51"/>
      <c r="N64" s="50"/>
      <c r="O64" s="51"/>
      <c r="P64" s="51"/>
      <c r="Q64" s="51"/>
      <c r="R64" s="50"/>
      <c r="S64" s="51"/>
      <c r="T64" s="51"/>
      <c r="U64" s="51"/>
      <c r="V64" s="50"/>
      <c r="Z64" s="50"/>
      <c r="AD64" s="50"/>
      <c r="AH64" s="50"/>
      <c r="AL64" s="50"/>
      <c r="AP64" s="50"/>
      <c r="AR64" s="200"/>
    </row>
    <row r="65" spans="1:44">
      <c r="A65" s="95" t="s">
        <v>284</v>
      </c>
      <c r="B65" s="29">
        <v>0</v>
      </c>
      <c r="C65" s="29">
        <v>0</v>
      </c>
      <c r="D65" s="29">
        <v>0</v>
      </c>
      <c r="E65" s="29">
        <v>125</v>
      </c>
      <c r="F65" s="29">
        <v>0</v>
      </c>
      <c r="G65" s="29">
        <v>0</v>
      </c>
      <c r="H65" s="29">
        <v>0</v>
      </c>
      <c r="I65" s="29">
        <v>0</v>
      </c>
      <c r="J65" s="12"/>
      <c r="K65" s="30">
        <v>0</v>
      </c>
      <c r="L65" s="30">
        <v>0</v>
      </c>
      <c r="M65" s="30">
        <v>0</v>
      </c>
      <c r="N65" s="29">
        <v>0</v>
      </c>
      <c r="O65" s="30">
        <v>0</v>
      </c>
      <c r="P65" s="30">
        <v>0</v>
      </c>
      <c r="Q65" s="30">
        <v>0</v>
      </c>
      <c r="R65" s="29">
        <v>0</v>
      </c>
      <c r="S65" s="30">
        <v>0</v>
      </c>
      <c r="T65" s="30">
        <v>0</v>
      </c>
      <c r="U65" s="30">
        <v>0</v>
      </c>
      <c r="V65" s="29">
        <v>0</v>
      </c>
      <c r="W65" s="30">
        <v>0</v>
      </c>
      <c r="X65" s="30">
        <v>0</v>
      </c>
      <c r="Y65" s="30">
        <v>0</v>
      </c>
      <c r="Z65" s="29">
        <v>30</v>
      </c>
      <c r="AA65" s="30">
        <v>20</v>
      </c>
      <c r="AB65" s="30">
        <v>10</v>
      </c>
      <c r="AC65" s="30">
        <v>0</v>
      </c>
      <c r="AD65" s="29">
        <v>0</v>
      </c>
      <c r="AE65" s="30">
        <v>0</v>
      </c>
      <c r="AF65" s="30">
        <v>0</v>
      </c>
      <c r="AG65" s="30">
        <v>536</v>
      </c>
      <c r="AH65" s="29">
        <v>0</v>
      </c>
      <c r="AI65" s="30">
        <v>0</v>
      </c>
      <c r="AJ65" s="30">
        <v>0</v>
      </c>
      <c r="AK65" s="30">
        <v>0</v>
      </c>
      <c r="AL65" s="29">
        <v>0</v>
      </c>
      <c r="AM65" s="30">
        <v>0</v>
      </c>
      <c r="AN65" s="30" t="s">
        <v>337</v>
      </c>
      <c r="AO65" s="30"/>
      <c r="AP65" s="29"/>
      <c r="AR65" s="200"/>
    </row>
    <row r="66" spans="1:44">
      <c r="A66" s="95" t="s">
        <v>286</v>
      </c>
      <c r="B66" s="29">
        <v>68548</v>
      </c>
      <c r="C66" s="29">
        <v>32870</v>
      </c>
      <c r="D66" s="29">
        <v>17175</v>
      </c>
      <c r="E66" s="29">
        <v>118755</v>
      </c>
      <c r="F66" s="29">
        <v>138174</v>
      </c>
      <c r="G66" s="29">
        <v>109300</v>
      </c>
      <c r="H66" s="29">
        <v>146359</v>
      </c>
      <c r="I66" s="29">
        <v>146027</v>
      </c>
      <c r="J66" s="12"/>
      <c r="K66" s="30">
        <v>135178</v>
      </c>
      <c r="L66" s="30">
        <v>125810</v>
      </c>
      <c r="M66" s="30">
        <v>183087</v>
      </c>
      <c r="N66" s="29">
        <v>225416</v>
      </c>
      <c r="O66" s="30">
        <v>290884</v>
      </c>
      <c r="P66" s="30">
        <v>349514</v>
      </c>
      <c r="Q66" s="30">
        <v>315942</v>
      </c>
      <c r="R66" s="29">
        <v>349952</v>
      </c>
      <c r="S66" s="30">
        <v>320328</v>
      </c>
      <c r="T66" s="30">
        <v>278613</v>
      </c>
      <c r="U66" s="30">
        <v>254493</v>
      </c>
      <c r="V66" s="29">
        <v>306590</v>
      </c>
      <c r="W66" s="30">
        <v>277026</v>
      </c>
      <c r="X66" s="30">
        <v>284819</v>
      </c>
      <c r="Y66" s="30">
        <v>359694</v>
      </c>
      <c r="Z66" s="29">
        <v>829675</v>
      </c>
      <c r="AA66" s="30">
        <v>807533</v>
      </c>
      <c r="AB66" s="30">
        <v>791679</v>
      </c>
      <c r="AC66" s="30">
        <v>778028</v>
      </c>
      <c r="AD66" s="29">
        <v>793532</v>
      </c>
      <c r="AE66" s="30">
        <v>807306</v>
      </c>
      <c r="AF66" s="30">
        <v>739517</v>
      </c>
      <c r="AG66" s="30">
        <v>777254</v>
      </c>
      <c r="AH66" s="29">
        <v>712397</v>
      </c>
      <c r="AI66" s="30">
        <v>729007</v>
      </c>
      <c r="AJ66" s="30">
        <v>678041</v>
      </c>
      <c r="AK66" s="30">
        <v>695044</v>
      </c>
      <c r="AL66" s="29">
        <v>620762</v>
      </c>
      <c r="AM66" s="30">
        <v>671130</v>
      </c>
      <c r="AN66" s="30">
        <v>596609</v>
      </c>
      <c r="AO66" s="30"/>
      <c r="AP66" s="29"/>
      <c r="AR66" s="200"/>
    </row>
    <row r="67" spans="1:44">
      <c r="A67" s="95" t="s">
        <v>289</v>
      </c>
      <c r="B67" s="29">
        <v>0</v>
      </c>
      <c r="C67" s="29">
        <v>1009</v>
      </c>
      <c r="D67" s="29">
        <v>1009</v>
      </c>
      <c r="E67" s="29">
        <v>1010</v>
      </c>
      <c r="F67" s="29">
        <v>1009</v>
      </c>
      <c r="G67" s="29">
        <v>0</v>
      </c>
      <c r="H67" s="29">
        <v>0</v>
      </c>
      <c r="I67" s="29">
        <v>0</v>
      </c>
      <c r="J67" s="12"/>
      <c r="K67" s="30">
        <v>0</v>
      </c>
      <c r="L67" s="30">
        <v>0</v>
      </c>
      <c r="M67" s="30">
        <v>0</v>
      </c>
      <c r="N67" s="29">
        <v>0</v>
      </c>
      <c r="O67" s="30">
        <v>0</v>
      </c>
      <c r="P67" s="30">
        <v>0</v>
      </c>
      <c r="Q67" s="30">
        <v>0</v>
      </c>
      <c r="R67" s="29">
        <v>0</v>
      </c>
      <c r="S67" s="30">
        <v>0</v>
      </c>
      <c r="T67" s="30">
        <v>0</v>
      </c>
      <c r="U67" s="30">
        <v>0</v>
      </c>
      <c r="V67" s="29">
        <v>0</v>
      </c>
      <c r="W67" s="30">
        <v>0</v>
      </c>
      <c r="X67" s="30">
        <v>0</v>
      </c>
      <c r="Y67" s="30">
        <v>0</v>
      </c>
      <c r="Z67" s="29">
        <v>0</v>
      </c>
      <c r="AA67" s="30">
        <v>0</v>
      </c>
      <c r="AB67" s="30">
        <v>0</v>
      </c>
      <c r="AC67" s="30">
        <v>0</v>
      </c>
      <c r="AD67" s="29">
        <v>0</v>
      </c>
      <c r="AE67" s="30">
        <v>0</v>
      </c>
      <c r="AF67" s="30">
        <v>0</v>
      </c>
      <c r="AG67" s="30">
        <v>0</v>
      </c>
      <c r="AH67" s="29">
        <v>0</v>
      </c>
      <c r="AI67" s="30">
        <v>0</v>
      </c>
      <c r="AJ67" s="30">
        <v>0</v>
      </c>
      <c r="AK67" s="30">
        <v>0</v>
      </c>
      <c r="AL67" s="29">
        <v>0</v>
      </c>
      <c r="AM67" s="30">
        <v>0</v>
      </c>
      <c r="AN67" s="30" t="s">
        <v>337</v>
      </c>
      <c r="AO67" s="30"/>
      <c r="AP67" s="29"/>
      <c r="AR67" s="200"/>
    </row>
    <row r="68" spans="1:44">
      <c r="A68" s="95" t="s">
        <v>287</v>
      </c>
      <c r="B68" s="29">
        <v>0</v>
      </c>
      <c r="C68" s="29">
        <v>0</v>
      </c>
      <c r="D68" s="29">
        <v>0</v>
      </c>
      <c r="E68" s="29">
        <v>0</v>
      </c>
      <c r="F68" s="29">
        <v>0</v>
      </c>
      <c r="G68" s="29">
        <v>0</v>
      </c>
      <c r="H68" s="29">
        <v>0</v>
      </c>
      <c r="I68" s="29">
        <v>0</v>
      </c>
      <c r="J68" s="12"/>
      <c r="K68" s="30">
        <v>0</v>
      </c>
      <c r="L68" s="30">
        <v>0</v>
      </c>
      <c r="M68" s="30">
        <v>0</v>
      </c>
      <c r="N68" s="29">
        <v>0</v>
      </c>
      <c r="O68" s="30">
        <v>0</v>
      </c>
      <c r="P68" s="30">
        <v>0</v>
      </c>
      <c r="Q68" s="30">
        <v>0</v>
      </c>
      <c r="R68" s="29">
        <v>0</v>
      </c>
      <c r="S68" s="30">
        <v>0</v>
      </c>
      <c r="T68" s="30">
        <v>7865</v>
      </c>
      <c r="U68" s="30">
        <v>6143</v>
      </c>
      <c r="V68" s="29">
        <v>6066</v>
      </c>
      <c r="W68" s="30">
        <v>9316</v>
      </c>
      <c r="X68" s="30">
        <v>23387</v>
      </c>
      <c r="Y68" s="30">
        <v>21936</v>
      </c>
      <c r="Z68" s="29">
        <v>21436</v>
      </c>
      <c r="AA68" s="30">
        <v>24310</v>
      </c>
      <c r="AB68" s="30">
        <v>23152</v>
      </c>
      <c r="AC68" s="30">
        <v>22197</v>
      </c>
      <c r="AD68" s="29">
        <v>8143</v>
      </c>
      <c r="AE68" s="30">
        <v>7653</v>
      </c>
      <c r="AF68" s="30">
        <v>6742</v>
      </c>
      <c r="AG68" s="30">
        <v>11193</v>
      </c>
      <c r="AH68" s="29">
        <v>11233</v>
      </c>
      <c r="AI68" s="30">
        <v>9296</v>
      </c>
      <c r="AJ68" s="30">
        <v>7868</v>
      </c>
      <c r="AK68" s="30">
        <v>9273</v>
      </c>
      <c r="AL68" s="29">
        <v>7389</v>
      </c>
      <c r="AM68" s="30">
        <v>5553</v>
      </c>
      <c r="AN68" s="30">
        <v>7772</v>
      </c>
      <c r="AO68" s="30"/>
      <c r="AP68" s="29"/>
      <c r="AR68" s="200"/>
    </row>
    <row r="69" spans="1:44">
      <c r="A69" s="95" t="s">
        <v>290</v>
      </c>
      <c r="B69" s="29">
        <v>0</v>
      </c>
      <c r="C69" s="29">
        <v>12818</v>
      </c>
      <c r="D69" s="29">
        <v>16966</v>
      </c>
      <c r="E69" s="29">
        <v>15365</v>
      </c>
      <c r="F69" s="29">
        <v>14395</v>
      </c>
      <c r="G69" s="29">
        <v>15041</v>
      </c>
      <c r="H69" s="29">
        <v>12119</v>
      </c>
      <c r="I69" s="29">
        <v>11592</v>
      </c>
      <c r="J69" s="12"/>
      <c r="K69" s="30">
        <v>9753</v>
      </c>
      <c r="L69" s="30">
        <v>9748</v>
      </c>
      <c r="M69" s="30">
        <v>9565</v>
      </c>
      <c r="N69" s="29">
        <v>11197</v>
      </c>
      <c r="O69" s="30">
        <v>11192</v>
      </c>
      <c r="P69" s="30">
        <v>11200</v>
      </c>
      <c r="Q69" s="30">
        <v>11205</v>
      </c>
      <c r="R69" s="29">
        <v>9308</v>
      </c>
      <c r="S69" s="30">
        <v>15823</v>
      </c>
      <c r="T69" s="30">
        <v>15848</v>
      </c>
      <c r="U69" s="30">
        <v>15947</v>
      </c>
      <c r="V69" s="29">
        <v>154</v>
      </c>
      <c r="W69" s="30">
        <v>183</v>
      </c>
      <c r="X69" s="30">
        <v>1647</v>
      </c>
      <c r="Y69" s="30">
        <v>1511</v>
      </c>
      <c r="Z69" s="29">
        <v>1614</v>
      </c>
      <c r="AA69" s="30">
        <v>1558</v>
      </c>
      <c r="AB69" s="30">
        <v>1302</v>
      </c>
      <c r="AC69" s="30">
        <v>1248</v>
      </c>
      <c r="AD69" s="29">
        <v>979</v>
      </c>
      <c r="AE69" s="30">
        <v>750</v>
      </c>
      <c r="AF69" s="30">
        <v>604</v>
      </c>
      <c r="AG69" s="30">
        <v>467</v>
      </c>
      <c r="AH69" s="29">
        <v>1486</v>
      </c>
      <c r="AI69" s="30">
        <v>2709</v>
      </c>
      <c r="AJ69" s="30">
        <v>2623</v>
      </c>
      <c r="AK69" s="30">
        <v>2547</v>
      </c>
      <c r="AL69" s="29">
        <v>2507</v>
      </c>
      <c r="AM69" s="30">
        <v>2964</v>
      </c>
      <c r="AN69" s="30">
        <v>2965</v>
      </c>
      <c r="AO69" s="30"/>
      <c r="AP69" s="29"/>
      <c r="AR69" s="200"/>
    </row>
    <row r="70" spans="1:44">
      <c r="A70" s="95" t="s">
        <v>274</v>
      </c>
      <c r="B70" s="29">
        <v>15247</v>
      </c>
      <c r="C70" s="29">
        <v>0</v>
      </c>
      <c r="D70" s="29">
        <v>0</v>
      </c>
      <c r="E70" s="29">
        <v>0</v>
      </c>
      <c r="F70" s="29">
        <v>0</v>
      </c>
      <c r="G70" s="29">
        <v>0</v>
      </c>
      <c r="H70" s="29">
        <v>0</v>
      </c>
      <c r="I70" s="29">
        <v>0</v>
      </c>
      <c r="J70" s="12"/>
      <c r="K70" s="30">
        <v>0</v>
      </c>
      <c r="L70" s="30">
        <v>0</v>
      </c>
      <c r="M70" s="30">
        <v>0</v>
      </c>
      <c r="N70" s="29">
        <v>0</v>
      </c>
      <c r="O70" s="30">
        <v>0</v>
      </c>
      <c r="P70" s="30">
        <v>0</v>
      </c>
      <c r="Q70" s="30">
        <v>0</v>
      </c>
      <c r="R70" s="29">
        <v>0</v>
      </c>
      <c r="S70" s="30">
        <v>0</v>
      </c>
      <c r="T70" s="30">
        <v>0</v>
      </c>
      <c r="U70" s="30">
        <v>0</v>
      </c>
      <c r="V70" s="29">
        <v>0</v>
      </c>
      <c r="W70" s="30">
        <v>0</v>
      </c>
      <c r="X70" s="30">
        <v>0</v>
      </c>
      <c r="Y70" s="30">
        <v>0</v>
      </c>
      <c r="Z70" s="29">
        <v>0</v>
      </c>
      <c r="AA70" s="30">
        <v>0</v>
      </c>
      <c r="AB70" s="30">
        <v>0</v>
      </c>
      <c r="AC70" s="30">
        <v>0</v>
      </c>
      <c r="AD70" s="29">
        <v>0</v>
      </c>
      <c r="AE70" s="30">
        <v>0</v>
      </c>
      <c r="AF70" s="30">
        <v>0</v>
      </c>
      <c r="AG70" s="30">
        <v>0</v>
      </c>
      <c r="AH70" s="29">
        <v>0</v>
      </c>
      <c r="AI70" s="30">
        <v>0</v>
      </c>
      <c r="AJ70" s="30">
        <v>0</v>
      </c>
      <c r="AK70" s="30">
        <v>0</v>
      </c>
      <c r="AL70" s="29">
        <v>0</v>
      </c>
      <c r="AM70" s="30">
        <v>0</v>
      </c>
      <c r="AN70" s="30" t="s">
        <v>337</v>
      </c>
      <c r="AO70" s="30"/>
      <c r="AP70" s="29"/>
      <c r="AR70" s="200"/>
    </row>
    <row r="71" spans="1:44">
      <c r="A71" s="95" t="s">
        <v>291</v>
      </c>
      <c r="B71" s="29">
        <v>0</v>
      </c>
      <c r="C71" s="29">
        <v>0</v>
      </c>
      <c r="D71" s="29">
        <v>0</v>
      </c>
      <c r="E71" s="29">
        <v>0</v>
      </c>
      <c r="F71" s="29">
        <v>0</v>
      </c>
      <c r="G71" s="29">
        <v>0</v>
      </c>
      <c r="H71" s="29">
        <v>0</v>
      </c>
      <c r="I71" s="29">
        <v>0</v>
      </c>
      <c r="J71" s="12"/>
      <c r="K71" s="30">
        <v>0</v>
      </c>
      <c r="L71" s="30">
        <v>0</v>
      </c>
      <c r="M71" s="30">
        <v>0</v>
      </c>
      <c r="N71" s="29">
        <v>0</v>
      </c>
      <c r="O71" s="30">
        <v>0</v>
      </c>
      <c r="P71" s="30">
        <v>0</v>
      </c>
      <c r="Q71" s="30">
        <v>0</v>
      </c>
      <c r="R71" s="29">
        <v>0</v>
      </c>
      <c r="S71" s="30">
        <v>0</v>
      </c>
      <c r="T71" s="30">
        <v>0</v>
      </c>
      <c r="U71" s="30">
        <v>0</v>
      </c>
      <c r="V71" s="29">
        <v>0</v>
      </c>
      <c r="W71" s="30">
        <v>0</v>
      </c>
      <c r="X71" s="30">
        <v>5364</v>
      </c>
      <c r="Y71" s="30">
        <v>4006</v>
      </c>
      <c r="Z71" s="29">
        <v>40516</v>
      </c>
      <c r="AA71" s="30">
        <v>39897</v>
      </c>
      <c r="AB71" s="30">
        <v>30790</v>
      </c>
      <c r="AC71" s="30">
        <v>33153</v>
      </c>
      <c r="AD71" s="29">
        <v>32518</v>
      </c>
      <c r="AE71" s="30">
        <v>29539</v>
      </c>
      <c r="AF71" s="30">
        <v>28916</v>
      </c>
      <c r="AG71" s="30">
        <v>28580</v>
      </c>
      <c r="AH71" s="29">
        <v>23050</v>
      </c>
      <c r="AI71" s="30">
        <v>39169</v>
      </c>
      <c r="AJ71" s="30">
        <v>39122</v>
      </c>
      <c r="AK71" s="30">
        <v>40125</v>
      </c>
      <c r="AL71" s="29">
        <v>38834</v>
      </c>
      <c r="AM71" s="30">
        <v>32243</v>
      </c>
      <c r="AN71" s="30">
        <v>30351</v>
      </c>
      <c r="AO71" s="30"/>
      <c r="AP71" s="29"/>
      <c r="AR71" s="200"/>
    </row>
    <row r="72" spans="1:44">
      <c r="A72" s="95" t="s">
        <v>292</v>
      </c>
      <c r="B72" s="29">
        <v>5411</v>
      </c>
      <c r="C72" s="29">
        <v>3836</v>
      </c>
      <c r="D72" s="29">
        <v>4417</v>
      </c>
      <c r="E72" s="29">
        <v>4628</v>
      </c>
      <c r="F72" s="29">
        <v>4166</v>
      </c>
      <c r="G72" s="29">
        <v>2554</v>
      </c>
      <c r="H72" s="29">
        <v>2227</v>
      </c>
      <c r="I72" s="29">
        <v>4007</v>
      </c>
      <c r="J72" s="12"/>
      <c r="K72" s="30">
        <v>2147</v>
      </c>
      <c r="L72" s="30">
        <v>2762</v>
      </c>
      <c r="M72" s="30">
        <v>3873</v>
      </c>
      <c r="N72" s="29">
        <v>6551</v>
      </c>
      <c r="O72" s="30">
        <v>7048</v>
      </c>
      <c r="P72" s="30">
        <v>7451</v>
      </c>
      <c r="Q72" s="30">
        <v>9441</v>
      </c>
      <c r="R72" s="29">
        <v>13556</v>
      </c>
      <c r="S72" s="30">
        <v>15065</v>
      </c>
      <c r="T72" s="30">
        <v>15274</v>
      </c>
      <c r="U72" s="30">
        <v>15890</v>
      </c>
      <c r="V72" s="29">
        <v>15849</v>
      </c>
      <c r="W72" s="30">
        <v>17114</v>
      </c>
      <c r="X72" s="30">
        <v>19377</v>
      </c>
      <c r="Y72" s="30">
        <v>19542</v>
      </c>
      <c r="Z72" s="29">
        <v>19635</v>
      </c>
      <c r="AA72" s="30">
        <v>19115</v>
      </c>
      <c r="AB72" s="30">
        <v>20032</v>
      </c>
      <c r="AC72" s="30">
        <v>19861</v>
      </c>
      <c r="AD72" s="29">
        <v>20232</v>
      </c>
      <c r="AE72" s="30">
        <v>20724</v>
      </c>
      <c r="AF72" s="30">
        <v>21299</v>
      </c>
      <c r="AG72" s="30">
        <v>19627</v>
      </c>
      <c r="AH72" s="29">
        <v>18929</v>
      </c>
      <c r="AI72" s="30">
        <v>19449</v>
      </c>
      <c r="AJ72" s="30">
        <v>19830</v>
      </c>
      <c r="AK72" s="30">
        <v>20028</v>
      </c>
      <c r="AL72" s="29">
        <v>18471</v>
      </c>
      <c r="AM72" s="30">
        <v>14181</v>
      </c>
      <c r="AN72" s="30">
        <v>15718</v>
      </c>
      <c r="AO72" s="30"/>
      <c r="AP72" s="29"/>
      <c r="AR72" s="200"/>
    </row>
    <row r="73" spans="1:44">
      <c r="A73" s="95" t="s">
        <v>299</v>
      </c>
      <c r="B73" s="29">
        <v>0</v>
      </c>
      <c r="C73" s="29">
        <v>0</v>
      </c>
      <c r="D73" s="29">
        <v>0</v>
      </c>
      <c r="E73" s="29">
        <v>0</v>
      </c>
      <c r="F73" s="29">
        <v>0</v>
      </c>
      <c r="G73" s="29">
        <v>0</v>
      </c>
      <c r="H73" s="29">
        <v>0</v>
      </c>
      <c r="I73" s="29">
        <v>0</v>
      </c>
      <c r="J73" s="12"/>
      <c r="K73" s="30">
        <v>0</v>
      </c>
      <c r="L73" s="30">
        <v>0</v>
      </c>
      <c r="M73" s="30">
        <v>0</v>
      </c>
      <c r="N73" s="29">
        <v>0</v>
      </c>
      <c r="O73" s="30">
        <v>0</v>
      </c>
      <c r="P73" s="30">
        <v>0</v>
      </c>
      <c r="Q73" s="30">
        <v>0</v>
      </c>
      <c r="R73" s="29">
        <v>0</v>
      </c>
      <c r="S73" s="30">
        <v>0</v>
      </c>
      <c r="T73" s="30">
        <v>0</v>
      </c>
      <c r="U73" s="30">
        <v>0</v>
      </c>
      <c r="V73" s="29">
        <v>0</v>
      </c>
      <c r="W73" s="30">
        <v>0</v>
      </c>
      <c r="X73" s="30">
        <v>0</v>
      </c>
      <c r="Y73" s="30">
        <v>0</v>
      </c>
      <c r="Z73" s="29">
        <v>0</v>
      </c>
      <c r="AA73" s="30">
        <v>0</v>
      </c>
      <c r="AB73" s="30">
        <v>0</v>
      </c>
      <c r="AC73" s="30">
        <v>0</v>
      </c>
      <c r="AD73" s="29">
        <v>0</v>
      </c>
      <c r="AE73" s="30">
        <v>0</v>
      </c>
      <c r="AF73" s="30">
        <v>0</v>
      </c>
      <c r="AG73" s="30">
        <v>0</v>
      </c>
      <c r="AH73" s="29">
        <v>0</v>
      </c>
      <c r="AI73" s="30">
        <v>0</v>
      </c>
      <c r="AJ73" s="30">
        <v>0</v>
      </c>
      <c r="AK73" s="30">
        <v>0</v>
      </c>
      <c r="AL73" s="29">
        <v>0</v>
      </c>
      <c r="AM73" s="30">
        <v>0</v>
      </c>
      <c r="AN73" s="30" t="s">
        <v>337</v>
      </c>
      <c r="AO73" s="30"/>
      <c r="AP73" s="29"/>
      <c r="AR73" s="200"/>
    </row>
    <row r="74" spans="1:44">
      <c r="A74" s="95" t="s">
        <v>300</v>
      </c>
      <c r="B74" s="29">
        <v>0</v>
      </c>
      <c r="C74" s="29">
        <v>0</v>
      </c>
      <c r="D74" s="29">
        <v>0</v>
      </c>
      <c r="E74" s="29">
        <v>0</v>
      </c>
      <c r="F74" s="29">
        <v>0</v>
      </c>
      <c r="G74" s="29">
        <v>0</v>
      </c>
      <c r="H74" s="29">
        <v>0</v>
      </c>
      <c r="I74" s="29">
        <v>0</v>
      </c>
      <c r="J74" s="12"/>
      <c r="K74" s="30">
        <v>0</v>
      </c>
      <c r="L74" s="30">
        <v>0</v>
      </c>
      <c r="M74" s="30">
        <v>0</v>
      </c>
      <c r="N74" s="29">
        <v>0</v>
      </c>
      <c r="O74" s="30">
        <v>0</v>
      </c>
      <c r="P74" s="30">
        <v>0</v>
      </c>
      <c r="Q74" s="30">
        <v>0</v>
      </c>
      <c r="R74" s="29">
        <v>0</v>
      </c>
      <c r="S74" s="30">
        <v>0</v>
      </c>
      <c r="T74" s="30">
        <v>0</v>
      </c>
      <c r="U74" s="30">
        <v>25895</v>
      </c>
      <c r="V74" s="29">
        <v>23475</v>
      </c>
      <c r="W74" s="30">
        <v>20748</v>
      </c>
      <c r="X74" s="30">
        <v>136996</v>
      </c>
      <c r="Y74" s="30">
        <v>133461</v>
      </c>
      <c r="Z74" s="29">
        <v>0</v>
      </c>
      <c r="AA74" s="30">
        <v>0</v>
      </c>
      <c r="AB74" s="30">
        <v>0</v>
      </c>
      <c r="AC74" s="30">
        <v>0</v>
      </c>
      <c r="AD74" s="29">
        <v>0</v>
      </c>
      <c r="AE74" s="30">
        <v>0</v>
      </c>
      <c r="AF74" s="30">
        <v>0</v>
      </c>
      <c r="AG74" s="30">
        <v>0</v>
      </c>
      <c r="AH74" s="29">
        <v>0</v>
      </c>
      <c r="AI74" s="30">
        <v>0</v>
      </c>
      <c r="AJ74" s="30">
        <v>0</v>
      </c>
      <c r="AK74" s="30">
        <v>0</v>
      </c>
      <c r="AL74" s="29">
        <v>0</v>
      </c>
      <c r="AM74" s="30">
        <v>0</v>
      </c>
      <c r="AN74" s="30" t="s">
        <v>337</v>
      </c>
      <c r="AO74" s="30"/>
      <c r="AP74" s="29"/>
      <c r="AR74" s="200"/>
    </row>
    <row r="75" spans="1:44">
      <c r="A75" s="95" t="s">
        <v>293</v>
      </c>
      <c r="B75" s="29">
        <v>0</v>
      </c>
      <c r="C75" s="29">
        <v>0</v>
      </c>
      <c r="D75" s="29">
        <v>9297</v>
      </c>
      <c r="E75" s="29">
        <v>3541</v>
      </c>
      <c r="F75" s="29">
        <v>1247</v>
      </c>
      <c r="G75" s="29">
        <v>0</v>
      </c>
      <c r="H75" s="29">
        <v>0</v>
      </c>
      <c r="I75" s="29">
        <v>0</v>
      </c>
      <c r="J75" s="12"/>
      <c r="K75" s="30">
        <v>0</v>
      </c>
      <c r="L75" s="30">
        <v>0</v>
      </c>
      <c r="M75" s="30">
        <v>0</v>
      </c>
      <c r="N75" s="29">
        <v>0</v>
      </c>
      <c r="O75" s="30">
        <v>0</v>
      </c>
      <c r="P75" s="30">
        <v>0</v>
      </c>
      <c r="Q75" s="30">
        <v>0</v>
      </c>
      <c r="R75" s="29">
        <v>0</v>
      </c>
      <c r="S75" s="30">
        <v>0</v>
      </c>
      <c r="T75" s="30">
        <v>0</v>
      </c>
      <c r="U75" s="30">
        <v>0</v>
      </c>
      <c r="V75" s="29">
        <v>10801</v>
      </c>
      <c r="W75" s="30">
        <v>0</v>
      </c>
      <c r="X75" s="30">
        <v>152949</v>
      </c>
      <c r="Y75" s="30">
        <v>151317</v>
      </c>
      <c r="Z75" s="29">
        <v>71058</v>
      </c>
      <c r="AA75" s="30">
        <v>80112</v>
      </c>
      <c r="AB75" s="30">
        <v>81932</v>
      </c>
      <c r="AC75" s="30">
        <v>83669</v>
      </c>
      <c r="AD75" s="29">
        <v>26837</v>
      </c>
      <c r="AE75" s="30">
        <v>27503</v>
      </c>
      <c r="AF75" s="30">
        <v>27202</v>
      </c>
      <c r="AG75" s="30">
        <v>26715</v>
      </c>
      <c r="AH75" s="29">
        <v>25117</v>
      </c>
      <c r="AI75" s="30">
        <v>25864</v>
      </c>
      <c r="AJ75" s="30">
        <v>14104</v>
      </c>
      <c r="AK75" s="30">
        <v>12430</v>
      </c>
      <c r="AL75" s="29">
        <v>11036</v>
      </c>
      <c r="AM75" s="30">
        <v>10319</v>
      </c>
      <c r="AN75" s="30">
        <v>10877</v>
      </c>
      <c r="AO75" s="30"/>
      <c r="AP75" s="29"/>
      <c r="AR75" s="200"/>
    </row>
    <row r="76" spans="1:44">
      <c r="A76" s="95" t="s">
        <v>296</v>
      </c>
      <c r="B76" s="31">
        <v>1744</v>
      </c>
      <c r="C76" s="31">
        <v>0</v>
      </c>
      <c r="D76" s="31">
        <v>0</v>
      </c>
      <c r="E76" s="31">
        <v>0</v>
      </c>
      <c r="F76" s="31">
        <v>36</v>
      </c>
      <c r="G76" s="31">
        <v>2907</v>
      </c>
      <c r="H76" s="31">
        <v>3643</v>
      </c>
      <c r="I76" s="31">
        <v>2404</v>
      </c>
      <c r="J76" s="12"/>
      <c r="K76" s="32">
        <v>1216</v>
      </c>
      <c r="L76" s="32">
        <v>1170</v>
      </c>
      <c r="M76" s="32">
        <v>7375</v>
      </c>
      <c r="N76" s="31">
        <v>9942</v>
      </c>
      <c r="O76" s="32">
        <v>11046</v>
      </c>
      <c r="P76" s="32">
        <v>10993</v>
      </c>
      <c r="Q76" s="32">
        <v>9621</v>
      </c>
      <c r="R76" s="31">
        <v>11733</v>
      </c>
      <c r="S76" s="32">
        <v>10692</v>
      </c>
      <c r="T76" s="32">
        <v>19028</v>
      </c>
      <c r="U76" s="32">
        <v>16128</v>
      </c>
      <c r="V76" s="31">
        <v>5704</v>
      </c>
      <c r="W76" s="32">
        <v>18843</v>
      </c>
      <c r="X76" s="32">
        <v>6118</v>
      </c>
      <c r="Y76" s="32">
        <v>6072</v>
      </c>
      <c r="Z76" s="31">
        <v>8647</v>
      </c>
      <c r="AA76" s="32">
        <v>17283</v>
      </c>
      <c r="AB76" s="32">
        <v>16331</v>
      </c>
      <c r="AC76" s="32">
        <v>15787</v>
      </c>
      <c r="AD76" s="31">
        <v>16236</v>
      </c>
      <c r="AE76" s="32">
        <v>15320</v>
      </c>
      <c r="AF76" s="32">
        <v>15858</v>
      </c>
      <c r="AG76" s="32">
        <v>16150</v>
      </c>
      <c r="AH76" s="31">
        <v>14402</v>
      </c>
      <c r="AI76" s="32">
        <v>13403</v>
      </c>
      <c r="AJ76" s="32">
        <v>14182</v>
      </c>
      <c r="AK76" s="32">
        <v>13305</v>
      </c>
      <c r="AL76" s="31">
        <v>13772</v>
      </c>
      <c r="AM76" s="32">
        <v>10259</v>
      </c>
      <c r="AN76" s="32">
        <v>8654</v>
      </c>
      <c r="AO76" s="32"/>
      <c r="AP76" s="31"/>
      <c r="AR76" s="200"/>
    </row>
    <row r="77" spans="1:44">
      <c r="B77" s="49"/>
      <c r="C77" s="49"/>
      <c r="D77" s="49"/>
      <c r="E77" s="49"/>
      <c r="F77" s="49"/>
      <c r="G77" s="49"/>
      <c r="H77" s="49"/>
      <c r="I77" s="49"/>
      <c r="J77" s="12"/>
      <c r="K77" s="45"/>
      <c r="L77" s="45"/>
      <c r="M77" s="45"/>
      <c r="N77" s="49"/>
      <c r="O77" s="45"/>
      <c r="P77" s="45"/>
      <c r="Q77" s="45"/>
      <c r="R77" s="49"/>
      <c r="S77" s="45"/>
      <c r="T77" s="45"/>
      <c r="U77" s="45"/>
      <c r="V77" s="49"/>
      <c r="W77" s="45"/>
      <c r="X77" s="45"/>
      <c r="Y77" s="45"/>
      <c r="Z77" s="49"/>
      <c r="AA77" s="45"/>
      <c r="AB77" s="45"/>
      <c r="AC77" s="45"/>
      <c r="AD77" s="49"/>
      <c r="AE77" s="45"/>
      <c r="AF77" s="45"/>
      <c r="AG77" s="45"/>
      <c r="AH77" s="49"/>
      <c r="AI77" s="45"/>
      <c r="AJ77" s="45"/>
      <c r="AK77" s="45"/>
      <c r="AL77" s="49"/>
      <c r="AM77" s="45"/>
      <c r="AN77" s="45"/>
      <c r="AO77" s="45"/>
      <c r="AP77" s="49"/>
      <c r="AR77" s="200"/>
    </row>
    <row r="78" spans="1:44">
      <c r="A78" s="101" t="s">
        <v>301</v>
      </c>
      <c r="B78" s="35">
        <f t="shared" ref="B78:AE78" si="4">SUM(B65:B76)</f>
        <v>90950</v>
      </c>
      <c r="C78" s="35">
        <f t="shared" si="4"/>
        <v>50533</v>
      </c>
      <c r="D78" s="35">
        <f t="shared" si="4"/>
        <v>48864</v>
      </c>
      <c r="E78" s="35">
        <v>143424</v>
      </c>
      <c r="F78" s="35">
        <v>159027</v>
      </c>
      <c r="G78" s="35">
        <v>129802</v>
      </c>
      <c r="H78" s="35">
        <v>164348</v>
      </c>
      <c r="I78" s="35">
        <v>164030</v>
      </c>
      <c r="J78" s="12"/>
      <c r="K78" s="36">
        <f t="shared" si="4"/>
        <v>148294</v>
      </c>
      <c r="L78" s="36">
        <f t="shared" si="4"/>
        <v>139490</v>
      </c>
      <c r="M78" s="36">
        <f t="shared" si="4"/>
        <v>203900</v>
      </c>
      <c r="N78" s="35">
        <f t="shared" si="4"/>
        <v>253106</v>
      </c>
      <c r="O78" s="36">
        <f t="shared" si="4"/>
        <v>320170</v>
      </c>
      <c r="P78" s="36">
        <f t="shared" si="4"/>
        <v>379158</v>
      </c>
      <c r="Q78" s="36">
        <f t="shared" si="4"/>
        <v>346209</v>
      </c>
      <c r="R78" s="35">
        <f t="shared" si="4"/>
        <v>384549</v>
      </c>
      <c r="S78" s="36">
        <f t="shared" si="4"/>
        <v>361908</v>
      </c>
      <c r="T78" s="36">
        <f t="shared" si="4"/>
        <v>336628</v>
      </c>
      <c r="U78" s="36">
        <f t="shared" si="4"/>
        <v>334496</v>
      </c>
      <c r="V78" s="35">
        <f t="shared" si="4"/>
        <v>368639</v>
      </c>
      <c r="W78" s="36">
        <f t="shared" si="4"/>
        <v>343230</v>
      </c>
      <c r="X78" s="36">
        <f t="shared" si="4"/>
        <v>630657</v>
      </c>
      <c r="Y78" s="36">
        <f t="shared" si="4"/>
        <v>697539</v>
      </c>
      <c r="Z78" s="35">
        <f t="shared" si="4"/>
        <v>992611</v>
      </c>
      <c r="AA78" s="36">
        <f t="shared" si="4"/>
        <v>989828</v>
      </c>
      <c r="AB78" s="36">
        <f t="shared" si="4"/>
        <v>965228</v>
      </c>
      <c r="AC78" s="36">
        <f t="shared" si="4"/>
        <v>953943</v>
      </c>
      <c r="AD78" s="35">
        <f t="shared" si="4"/>
        <v>898477</v>
      </c>
      <c r="AE78" s="36">
        <f t="shared" si="4"/>
        <v>908795</v>
      </c>
      <c r="AF78" s="36">
        <v>840138</v>
      </c>
      <c r="AG78" s="36">
        <v>880522</v>
      </c>
      <c r="AH78" s="35">
        <v>806614</v>
      </c>
      <c r="AI78" s="36">
        <v>838897</v>
      </c>
      <c r="AJ78" s="36">
        <v>775770</v>
      </c>
      <c r="AK78" s="36">
        <v>792752</v>
      </c>
      <c r="AL78" s="35">
        <v>712771</v>
      </c>
      <c r="AM78" s="36">
        <v>746649</v>
      </c>
      <c r="AN78" s="36">
        <v>672946</v>
      </c>
      <c r="AO78" s="36"/>
      <c r="AP78" s="35"/>
      <c r="AR78" s="200"/>
    </row>
    <row r="79" spans="1:44">
      <c r="B79" s="49"/>
      <c r="C79" s="49"/>
      <c r="D79" s="49"/>
      <c r="E79" s="49"/>
      <c r="F79" s="49"/>
      <c r="G79" s="49"/>
      <c r="H79" s="49"/>
      <c r="I79" s="49"/>
      <c r="J79" s="12"/>
      <c r="K79" s="45"/>
      <c r="L79" s="45"/>
      <c r="M79" s="45"/>
      <c r="N79" s="49"/>
      <c r="O79" s="45"/>
      <c r="P79" s="45"/>
      <c r="Q79" s="45"/>
      <c r="R79" s="49"/>
      <c r="S79" s="45"/>
      <c r="T79" s="45"/>
      <c r="U79" s="45"/>
      <c r="V79" s="49"/>
      <c r="Z79" s="49"/>
      <c r="AD79" s="49"/>
      <c r="AH79" s="49"/>
      <c r="AL79" s="49"/>
      <c r="AP79" s="49"/>
      <c r="AR79" s="200"/>
    </row>
    <row r="80" spans="1:44">
      <c r="B80" s="49"/>
      <c r="C80" s="49"/>
      <c r="D80" s="49"/>
      <c r="E80" s="49"/>
      <c r="F80" s="49"/>
      <c r="G80" s="49"/>
      <c r="H80" s="49"/>
      <c r="I80" s="49"/>
      <c r="J80" s="12"/>
      <c r="K80" s="45"/>
      <c r="L80" s="45"/>
      <c r="M80" s="45"/>
      <c r="N80" s="49"/>
      <c r="O80" s="45"/>
      <c r="P80" s="45"/>
      <c r="Q80" s="45"/>
      <c r="R80" s="49"/>
      <c r="S80" s="45"/>
      <c r="T80" s="45"/>
      <c r="U80" s="45"/>
      <c r="V80" s="49"/>
      <c r="Z80" s="49"/>
      <c r="AD80" s="49"/>
      <c r="AH80" s="49"/>
      <c r="AL80" s="49"/>
      <c r="AP80" s="49"/>
      <c r="AR80" s="200"/>
    </row>
    <row r="81" spans="1:44">
      <c r="A81" s="98" t="s">
        <v>302</v>
      </c>
      <c r="B81" s="29"/>
      <c r="C81" s="29"/>
      <c r="D81" s="29"/>
      <c r="E81" s="29"/>
      <c r="F81" s="29"/>
      <c r="G81" s="29"/>
      <c r="H81" s="29"/>
      <c r="I81" s="29"/>
      <c r="J81" s="12"/>
      <c r="K81" s="30"/>
      <c r="L81" s="30"/>
      <c r="M81" s="30"/>
      <c r="N81" s="29"/>
      <c r="O81" s="30"/>
      <c r="P81" s="30"/>
      <c r="Q81" s="30"/>
      <c r="R81" s="29"/>
      <c r="S81" s="30"/>
      <c r="T81" s="30"/>
      <c r="U81" s="30"/>
      <c r="V81" s="29"/>
      <c r="Z81" s="29"/>
      <c r="AD81" s="29"/>
      <c r="AH81" s="29"/>
      <c r="AL81" s="29"/>
      <c r="AP81" s="29"/>
      <c r="AR81" s="200"/>
    </row>
    <row r="82" spans="1:44">
      <c r="A82" s="100" t="s">
        <v>303</v>
      </c>
      <c r="B82" s="29">
        <v>100000</v>
      </c>
      <c r="C82" s="29">
        <v>100000</v>
      </c>
      <c r="D82" s="29">
        <v>100000</v>
      </c>
      <c r="E82" s="29">
        <v>100000</v>
      </c>
      <c r="F82" s="29">
        <v>100000</v>
      </c>
      <c r="G82" s="29">
        <v>100000</v>
      </c>
      <c r="H82" s="29">
        <v>350000</v>
      </c>
      <c r="I82" s="29">
        <v>350000</v>
      </c>
      <c r="J82" s="12"/>
      <c r="K82" s="30">
        <v>350000</v>
      </c>
      <c r="L82" s="30">
        <v>350000</v>
      </c>
      <c r="M82" s="30">
        <v>350000</v>
      </c>
      <c r="N82" s="29">
        <v>350000</v>
      </c>
      <c r="O82" s="30">
        <v>350000</v>
      </c>
      <c r="P82" s="30">
        <v>350000</v>
      </c>
      <c r="Q82" s="30">
        <v>350000</v>
      </c>
      <c r="R82" s="29">
        <v>350000</v>
      </c>
      <c r="S82" s="30">
        <v>1074500</v>
      </c>
      <c r="T82" s="30">
        <v>1074500</v>
      </c>
      <c r="U82" s="30">
        <v>1074500</v>
      </c>
      <c r="V82" s="29">
        <v>1074500</v>
      </c>
      <c r="W82" s="30">
        <v>1074500</v>
      </c>
      <c r="X82" s="30">
        <v>1074500</v>
      </c>
      <c r="Y82" s="30">
        <v>1074500</v>
      </c>
      <c r="Z82" s="29">
        <v>1074500</v>
      </c>
      <c r="AA82" s="30">
        <v>1074500</v>
      </c>
      <c r="AB82" s="30">
        <v>1700000</v>
      </c>
      <c r="AC82" s="30">
        <v>1700000</v>
      </c>
      <c r="AD82" s="29">
        <v>1700000</v>
      </c>
      <c r="AE82" s="30">
        <v>1700000</v>
      </c>
      <c r="AF82" s="30">
        <v>1700000</v>
      </c>
      <c r="AG82" s="30">
        <v>1700000</v>
      </c>
      <c r="AH82" s="29">
        <v>1700000</v>
      </c>
      <c r="AI82" s="30">
        <v>1700000</v>
      </c>
      <c r="AJ82" s="30">
        <v>2000000</v>
      </c>
      <c r="AK82" s="30">
        <v>2000000</v>
      </c>
      <c r="AL82" s="29">
        <v>2000000</v>
      </c>
      <c r="AM82" s="30">
        <v>2000000</v>
      </c>
      <c r="AN82" s="30">
        <v>2000000</v>
      </c>
      <c r="AO82" s="30"/>
      <c r="AP82" s="29"/>
      <c r="AR82" s="200"/>
    </row>
    <row r="83" spans="1:44">
      <c r="A83" s="100" t="s">
        <v>319</v>
      </c>
      <c r="B83" s="29">
        <v>0</v>
      </c>
      <c r="C83" s="29">
        <v>0</v>
      </c>
      <c r="D83" s="29">
        <v>0</v>
      </c>
      <c r="E83" s="29">
        <v>0</v>
      </c>
      <c r="F83" s="29">
        <v>0</v>
      </c>
      <c r="G83" s="29">
        <v>0</v>
      </c>
      <c r="H83" s="29">
        <v>0</v>
      </c>
      <c r="I83" s="29">
        <v>0</v>
      </c>
      <c r="J83" s="12"/>
      <c r="K83" s="30">
        <v>0</v>
      </c>
      <c r="L83" s="30">
        <v>0</v>
      </c>
      <c r="M83" s="30">
        <v>0</v>
      </c>
      <c r="N83" s="29">
        <v>0</v>
      </c>
      <c r="O83" s="30">
        <v>0</v>
      </c>
      <c r="P83" s="30">
        <v>0</v>
      </c>
      <c r="Q83" s="30">
        <v>0</v>
      </c>
      <c r="R83" s="29">
        <v>0</v>
      </c>
      <c r="S83" s="30">
        <v>-26701</v>
      </c>
      <c r="T83" s="30">
        <v>-26701</v>
      </c>
      <c r="U83" s="30">
        <v>-26701</v>
      </c>
      <c r="V83" s="29">
        <v>-26701</v>
      </c>
      <c r="W83" s="30">
        <v>-26701</v>
      </c>
      <c r="X83" s="30">
        <v>-26701</v>
      </c>
      <c r="Y83" s="30">
        <v>-26701</v>
      </c>
      <c r="Z83" s="29">
        <v>-26701</v>
      </c>
      <c r="AA83" s="30">
        <v>-26701</v>
      </c>
      <c r="AB83" s="30">
        <v>-26701</v>
      </c>
      <c r="AC83" s="30">
        <v>-26701</v>
      </c>
      <c r="AD83" s="29">
        <v>-26701</v>
      </c>
      <c r="AE83" s="30">
        <v>-26701</v>
      </c>
      <c r="AF83" s="30">
        <v>-26701</v>
      </c>
      <c r="AG83" s="30">
        <v>-26701</v>
      </c>
      <c r="AH83" s="29">
        <v>-26701</v>
      </c>
      <c r="AI83" s="30">
        <v>-26701</v>
      </c>
      <c r="AJ83" s="30">
        <v>-26701</v>
      </c>
      <c r="AK83" s="30">
        <v>-26701</v>
      </c>
      <c r="AL83" s="29">
        <v>-26701</v>
      </c>
      <c r="AM83" s="30">
        <v>-26701</v>
      </c>
      <c r="AN83" s="30">
        <v>-26701</v>
      </c>
      <c r="AO83" s="30"/>
      <c r="AP83" s="29"/>
      <c r="AR83" s="200"/>
    </row>
    <row r="84" spans="1:44">
      <c r="A84" s="100" t="s">
        <v>304</v>
      </c>
      <c r="B84" s="29">
        <v>-36793</v>
      </c>
      <c r="C84" s="29">
        <v>-36793</v>
      </c>
      <c r="D84" s="29">
        <v>-36793</v>
      </c>
      <c r="E84" s="29">
        <v>-36793</v>
      </c>
      <c r="F84" s="29">
        <v>-36793</v>
      </c>
      <c r="G84" s="29">
        <v>-36793</v>
      </c>
      <c r="H84" s="29">
        <v>-36793</v>
      </c>
      <c r="I84" s="29">
        <v>-36793</v>
      </c>
      <c r="J84" s="12"/>
      <c r="K84" s="30">
        <v>-36793</v>
      </c>
      <c r="L84" s="30">
        <v>-36793</v>
      </c>
      <c r="M84" s="30">
        <v>-36793</v>
      </c>
      <c r="N84" s="29">
        <v>0</v>
      </c>
      <c r="O84" s="30">
        <v>0</v>
      </c>
      <c r="P84" s="30">
        <v>0</v>
      </c>
      <c r="Q84" s="30">
        <v>0</v>
      </c>
      <c r="R84" s="29">
        <v>0</v>
      </c>
      <c r="S84" s="30">
        <v>0</v>
      </c>
      <c r="T84" s="30">
        <v>0</v>
      </c>
      <c r="U84" s="30">
        <v>0</v>
      </c>
      <c r="V84" s="29">
        <v>0</v>
      </c>
      <c r="W84" s="30">
        <v>0</v>
      </c>
      <c r="X84" s="30">
        <v>0</v>
      </c>
      <c r="Y84" s="30">
        <v>0</v>
      </c>
      <c r="Z84" s="29">
        <v>0</v>
      </c>
      <c r="AA84" s="30">
        <v>0</v>
      </c>
      <c r="AB84" s="30">
        <v>0</v>
      </c>
      <c r="AC84" s="30">
        <v>0</v>
      </c>
      <c r="AD84" s="29">
        <v>0</v>
      </c>
      <c r="AE84" s="30">
        <v>0</v>
      </c>
      <c r="AF84" s="30">
        <v>0</v>
      </c>
      <c r="AG84" s="30">
        <v>0</v>
      </c>
      <c r="AH84" s="29">
        <v>-733</v>
      </c>
      <c r="AI84" s="30">
        <v>-1657</v>
      </c>
      <c r="AJ84" s="30">
        <v>-2645</v>
      </c>
      <c r="AK84" s="30">
        <v>-3584</v>
      </c>
      <c r="AL84" s="29">
        <v>-4430</v>
      </c>
      <c r="AM84" s="30">
        <v>-5368</v>
      </c>
      <c r="AN84" s="30">
        <v>-5368</v>
      </c>
      <c r="AO84" s="30"/>
      <c r="AP84" s="29"/>
      <c r="AR84" s="200"/>
    </row>
    <row r="85" spans="1:44">
      <c r="A85" s="100" t="s">
        <v>305</v>
      </c>
      <c r="B85" s="29">
        <v>0</v>
      </c>
      <c r="C85" s="29">
        <v>0</v>
      </c>
      <c r="D85" s="29">
        <v>0</v>
      </c>
      <c r="E85" s="29">
        <v>0</v>
      </c>
      <c r="F85" s="29">
        <v>0</v>
      </c>
      <c r="G85" s="29">
        <v>0</v>
      </c>
      <c r="H85" s="29">
        <v>0</v>
      </c>
      <c r="I85" s="29">
        <v>0</v>
      </c>
      <c r="J85" s="12"/>
      <c r="K85" s="30">
        <v>0</v>
      </c>
      <c r="L85" s="30">
        <v>0</v>
      </c>
      <c r="M85" s="30">
        <v>0</v>
      </c>
      <c r="N85" s="29">
        <v>0</v>
      </c>
      <c r="O85" s="30">
        <v>0</v>
      </c>
      <c r="P85" s="30">
        <v>0</v>
      </c>
      <c r="Q85" s="30">
        <v>0</v>
      </c>
      <c r="R85" s="29">
        <v>0</v>
      </c>
      <c r="S85" s="30">
        <v>0</v>
      </c>
      <c r="T85" s="30">
        <v>-9838</v>
      </c>
      <c r="U85" s="30">
        <v>-53913</v>
      </c>
      <c r="V85" s="29">
        <v>64348</v>
      </c>
      <c r="W85" s="30">
        <v>0</v>
      </c>
      <c r="X85" s="30">
        <v>0</v>
      </c>
      <c r="Y85" s="30">
        <v>0</v>
      </c>
      <c r="Z85" s="29">
        <v>0</v>
      </c>
      <c r="AA85" s="30">
        <v>0</v>
      </c>
      <c r="AB85" s="30">
        <v>0</v>
      </c>
      <c r="AC85" s="30">
        <v>0</v>
      </c>
      <c r="AD85" s="29">
        <v>0</v>
      </c>
      <c r="AE85" s="30">
        <v>0</v>
      </c>
      <c r="AF85" s="30">
        <v>0</v>
      </c>
      <c r="AG85" s="30">
        <v>0</v>
      </c>
      <c r="AH85" s="29">
        <v>0</v>
      </c>
      <c r="AI85" s="30">
        <v>0</v>
      </c>
      <c r="AJ85" s="30">
        <v>0</v>
      </c>
      <c r="AK85" s="30">
        <v>0</v>
      </c>
      <c r="AL85" s="29">
        <v>0</v>
      </c>
      <c r="AM85" s="30">
        <v>0</v>
      </c>
      <c r="AN85" s="30" t="s">
        <v>337</v>
      </c>
      <c r="AO85" s="30"/>
      <c r="AP85" s="29"/>
      <c r="AR85" s="200"/>
    </row>
    <row r="86" spans="1:44">
      <c r="A86" s="100" t="s">
        <v>306</v>
      </c>
      <c r="B86" s="29">
        <v>57637</v>
      </c>
      <c r="C86" s="29">
        <v>102664</v>
      </c>
      <c r="D86" s="29">
        <v>166253</v>
      </c>
      <c r="E86" s="29">
        <v>173795</v>
      </c>
      <c r="F86" s="29">
        <v>217698</v>
      </c>
      <c r="G86" s="29">
        <v>299075</v>
      </c>
      <c r="H86" s="29">
        <v>181299</v>
      </c>
      <c r="I86" s="29">
        <v>286811</v>
      </c>
      <c r="J86" s="12"/>
      <c r="K86" s="30">
        <v>294704</v>
      </c>
      <c r="L86" s="30">
        <v>337200</v>
      </c>
      <c r="M86" s="30">
        <v>337540</v>
      </c>
      <c r="N86" s="29">
        <v>349518</v>
      </c>
      <c r="O86" s="30">
        <v>320130</v>
      </c>
      <c r="P86" s="30">
        <v>371202</v>
      </c>
      <c r="Q86" s="30">
        <v>453492</v>
      </c>
      <c r="R86" s="29">
        <v>600537</v>
      </c>
      <c r="S86" s="30">
        <v>576835</v>
      </c>
      <c r="T86" s="30">
        <v>576835</v>
      </c>
      <c r="U86" s="30">
        <v>576835</v>
      </c>
      <c r="V86" s="29">
        <v>852924</v>
      </c>
      <c r="W86" s="30">
        <v>829167</v>
      </c>
      <c r="X86" s="30">
        <v>829167</v>
      </c>
      <c r="Y86" s="30">
        <v>829167</v>
      </c>
      <c r="Z86" s="29">
        <v>1183981</v>
      </c>
      <c r="AA86" s="30">
        <v>1115676</v>
      </c>
      <c r="AB86" s="30">
        <v>490176</v>
      </c>
      <c r="AC86" s="30">
        <v>490176</v>
      </c>
      <c r="AD86" s="29">
        <v>927806</v>
      </c>
      <c r="AE86" s="30">
        <v>828891</v>
      </c>
      <c r="AF86" s="30">
        <v>828891</v>
      </c>
      <c r="AG86" s="30">
        <v>828891</v>
      </c>
      <c r="AH86" s="29">
        <v>1267578</v>
      </c>
      <c r="AI86" s="30">
        <v>1207157</v>
      </c>
      <c r="AJ86" s="30">
        <v>907157</v>
      </c>
      <c r="AK86" s="30">
        <v>907157</v>
      </c>
      <c r="AL86" s="29">
        <v>1020730</v>
      </c>
      <c r="AM86" s="30">
        <v>1020730</v>
      </c>
      <c r="AN86" s="30">
        <v>1020730</v>
      </c>
      <c r="AO86" s="30"/>
      <c r="AP86" s="29"/>
      <c r="AR86" s="200"/>
    </row>
    <row r="87" spans="1:44">
      <c r="A87" s="100" t="s">
        <v>307</v>
      </c>
      <c r="B87" s="29">
        <v>29420</v>
      </c>
      <c r="C87" s="29">
        <v>29125</v>
      </c>
      <c r="D87" s="29">
        <v>28831</v>
      </c>
      <c r="E87" s="29">
        <v>28537</v>
      </c>
      <c r="F87" s="29">
        <v>27224</v>
      </c>
      <c r="G87" s="29">
        <v>26949</v>
      </c>
      <c r="H87" s="29">
        <v>26675</v>
      </c>
      <c r="I87" s="29">
        <v>26161</v>
      </c>
      <c r="J87" s="12"/>
      <c r="K87" s="30">
        <v>26161</v>
      </c>
      <c r="L87" s="30">
        <v>26161</v>
      </c>
      <c r="M87" s="30">
        <v>26161</v>
      </c>
      <c r="N87" s="29">
        <v>25887</v>
      </c>
      <c r="O87" s="30">
        <v>25818</v>
      </c>
      <c r="P87" s="30">
        <v>25750</v>
      </c>
      <c r="Q87" s="30">
        <v>25681</v>
      </c>
      <c r="R87" s="29">
        <v>25612</v>
      </c>
      <c r="S87" s="30">
        <v>25544</v>
      </c>
      <c r="T87" s="30">
        <v>25476</v>
      </c>
      <c r="U87" s="30">
        <v>-489</v>
      </c>
      <c r="V87" s="29">
        <v>-558</v>
      </c>
      <c r="W87" s="30">
        <v>-626</v>
      </c>
      <c r="X87" s="30">
        <v>-694</v>
      </c>
      <c r="Y87" s="30">
        <v>-763</v>
      </c>
      <c r="Z87" s="29">
        <v>-833</v>
      </c>
      <c r="AA87" s="30">
        <v>-876</v>
      </c>
      <c r="AB87" s="30">
        <v>-906</v>
      </c>
      <c r="AC87" s="30">
        <v>-938</v>
      </c>
      <c r="AD87" s="29">
        <v>-969</v>
      </c>
      <c r="AE87" s="30">
        <v>-1032</v>
      </c>
      <c r="AF87" s="30">
        <v>-1063</v>
      </c>
      <c r="AG87" s="30">
        <v>-1094</v>
      </c>
      <c r="AH87" s="29">
        <v>-1125</v>
      </c>
      <c r="AI87" s="30">
        <v>-1149</v>
      </c>
      <c r="AJ87" s="30">
        <v>-1171</v>
      </c>
      <c r="AK87" s="30">
        <v>-1195</v>
      </c>
      <c r="AL87" s="29">
        <v>-1220</v>
      </c>
      <c r="AM87" s="30">
        <v>-1244</v>
      </c>
      <c r="AN87" s="30">
        <v>-1268</v>
      </c>
      <c r="AO87" s="30"/>
      <c r="AP87" s="29"/>
      <c r="AR87" s="200"/>
    </row>
    <row r="88" spans="1:44">
      <c r="A88" s="100" t="s">
        <v>308</v>
      </c>
      <c r="B88" s="29">
        <v>117</v>
      </c>
      <c r="C88" s="29">
        <v>-47</v>
      </c>
      <c r="D88" s="29">
        <v>-217</v>
      </c>
      <c r="E88" s="29">
        <v>-39</v>
      </c>
      <c r="F88" s="29">
        <v>-942</v>
      </c>
      <c r="G88" s="29">
        <v>-863</v>
      </c>
      <c r="H88" s="29">
        <v>-669</v>
      </c>
      <c r="I88" s="29">
        <v>-571</v>
      </c>
      <c r="J88" s="12"/>
      <c r="K88" s="30">
        <v>-593</v>
      </c>
      <c r="L88" s="30">
        <v>-571</v>
      </c>
      <c r="M88" s="30">
        <v>-491</v>
      </c>
      <c r="N88" s="29">
        <v>-546</v>
      </c>
      <c r="O88" s="30">
        <v>-225</v>
      </c>
      <c r="P88" s="30">
        <v>-118</v>
      </c>
      <c r="Q88" s="30">
        <v>62</v>
      </c>
      <c r="R88" s="29">
        <v>81</v>
      </c>
      <c r="S88" s="30">
        <v>246</v>
      </c>
      <c r="T88" s="30">
        <v>57</v>
      </c>
      <c r="U88" s="30">
        <v>178</v>
      </c>
      <c r="V88" s="29">
        <v>261</v>
      </c>
      <c r="W88" s="30">
        <v>123</v>
      </c>
      <c r="X88" s="30">
        <v>177</v>
      </c>
      <c r="Y88" s="30">
        <v>171</v>
      </c>
      <c r="Z88" s="29">
        <v>90</v>
      </c>
      <c r="AA88" s="30">
        <v>89</v>
      </c>
      <c r="AB88" s="30">
        <v>-5</v>
      </c>
      <c r="AC88" s="30">
        <v>9</v>
      </c>
      <c r="AD88" s="29">
        <v>688</v>
      </c>
      <c r="AE88" s="30">
        <v>1221</v>
      </c>
      <c r="AF88" s="30">
        <v>1951</v>
      </c>
      <c r="AG88" s="30">
        <v>1586</v>
      </c>
      <c r="AH88" s="29">
        <v>2890</v>
      </c>
      <c r="AI88" s="30">
        <v>2139</v>
      </c>
      <c r="AJ88" s="30">
        <v>1781</v>
      </c>
      <c r="AK88" s="30">
        <v>1883</v>
      </c>
      <c r="AL88" s="29">
        <v>3121</v>
      </c>
      <c r="AM88" s="30">
        <v>2706</v>
      </c>
      <c r="AN88" s="30">
        <v>3564</v>
      </c>
      <c r="AO88" s="30"/>
      <c r="AP88" s="29"/>
      <c r="AR88" s="200"/>
    </row>
    <row r="89" spans="1:44">
      <c r="A89" s="95" t="s">
        <v>309</v>
      </c>
      <c r="B89" s="31">
        <v>0</v>
      </c>
      <c r="C89" s="31">
        <v>0</v>
      </c>
      <c r="D89" s="31">
        <v>0</v>
      </c>
      <c r="E89" s="31">
        <v>0</v>
      </c>
      <c r="F89" s="31">
        <v>0</v>
      </c>
      <c r="G89" s="31">
        <v>0</v>
      </c>
      <c r="H89" s="31">
        <v>0</v>
      </c>
      <c r="I89" s="31">
        <v>0</v>
      </c>
      <c r="J89" s="12"/>
      <c r="K89" s="32">
        <v>0</v>
      </c>
      <c r="L89" s="32">
        <v>0</v>
      </c>
      <c r="M89" s="32">
        <v>0</v>
      </c>
      <c r="N89" s="31">
        <v>0</v>
      </c>
      <c r="O89" s="32">
        <v>0</v>
      </c>
      <c r="P89" s="32">
        <v>0</v>
      </c>
      <c r="Q89" s="32">
        <v>0</v>
      </c>
      <c r="R89" s="31">
        <v>0</v>
      </c>
      <c r="S89" s="32">
        <v>79937</v>
      </c>
      <c r="T89" s="32">
        <v>174928</v>
      </c>
      <c r="U89" s="32">
        <v>264226</v>
      </c>
      <c r="V89" s="31">
        <v>-64348</v>
      </c>
      <c r="W89" s="32">
        <v>99243</v>
      </c>
      <c r="X89" s="32">
        <v>176480</v>
      </c>
      <c r="Y89" s="32">
        <v>258416</v>
      </c>
      <c r="Z89" s="31">
        <v>0</v>
      </c>
      <c r="AA89" s="32">
        <v>131847</v>
      </c>
      <c r="AB89" s="32">
        <v>249495</v>
      </c>
      <c r="AC89" s="32">
        <v>305816</v>
      </c>
      <c r="AD89" s="31">
        <v>0</v>
      </c>
      <c r="AE89" s="32">
        <v>154034</v>
      </c>
      <c r="AF89" s="32">
        <v>272096</v>
      </c>
      <c r="AG89" s="32">
        <v>341466</v>
      </c>
      <c r="AH89" s="31">
        <v>0</v>
      </c>
      <c r="AI89" s="32">
        <v>61462</v>
      </c>
      <c r="AJ89" s="32">
        <v>198031</v>
      </c>
      <c r="AK89" s="32">
        <v>276820</v>
      </c>
      <c r="AL89" s="31">
        <v>0</v>
      </c>
      <c r="AM89" s="32">
        <v>153551</v>
      </c>
      <c r="AN89" s="32">
        <v>311592</v>
      </c>
      <c r="AO89" s="32"/>
      <c r="AP89" s="31"/>
      <c r="AR89" s="200"/>
    </row>
    <row r="90" spans="1:44">
      <c r="B90" s="49"/>
      <c r="C90" s="49"/>
      <c r="D90" s="49"/>
      <c r="E90" s="49"/>
      <c r="F90" s="49"/>
      <c r="G90" s="49"/>
      <c r="H90" s="49"/>
      <c r="I90" s="49"/>
      <c r="J90" s="12"/>
      <c r="K90" s="45"/>
      <c r="L90" s="45"/>
      <c r="M90" s="45"/>
      <c r="N90" s="49"/>
      <c r="O90" s="45"/>
      <c r="P90" s="46"/>
      <c r="Q90" s="46"/>
      <c r="R90" s="49"/>
      <c r="S90" s="46"/>
      <c r="T90" s="46"/>
      <c r="U90" s="46"/>
      <c r="V90" s="49"/>
      <c r="Z90" s="49"/>
      <c r="AD90" s="49"/>
      <c r="AH90" s="49"/>
      <c r="AL90" s="49"/>
      <c r="AP90" s="49"/>
      <c r="AR90" s="200"/>
    </row>
    <row r="91" spans="1:44">
      <c r="A91" s="103" t="s">
        <v>310</v>
      </c>
      <c r="B91" s="52">
        <f t="shared" ref="B91:AE91" si="5">SUM(B82:B89)</f>
        <v>150381</v>
      </c>
      <c r="C91" s="52">
        <f t="shared" si="5"/>
        <v>194949</v>
      </c>
      <c r="D91" s="52">
        <f t="shared" si="5"/>
        <v>258074</v>
      </c>
      <c r="E91" s="52">
        <v>265500</v>
      </c>
      <c r="F91" s="52">
        <v>307187</v>
      </c>
      <c r="G91" s="52">
        <v>388368</v>
      </c>
      <c r="H91" s="52">
        <v>520512</v>
      </c>
      <c r="I91" s="52">
        <v>625608</v>
      </c>
      <c r="J91" s="12"/>
      <c r="K91" s="53">
        <f t="shared" si="5"/>
        <v>633479</v>
      </c>
      <c r="L91" s="53">
        <f t="shared" si="5"/>
        <v>675997</v>
      </c>
      <c r="M91" s="53">
        <f t="shared" si="5"/>
        <v>676417</v>
      </c>
      <c r="N91" s="52">
        <f t="shared" si="5"/>
        <v>724859</v>
      </c>
      <c r="O91" s="53">
        <f t="shared" si="5"/>
        <v>695723</v>
      </c>
      <c r="P91" s="53">
        <f t="shared" si="5"/>
        <v>746834</v>
      </c>
      <c r="Q91" s="53">
        <f t="shared" si="5"/>
        <v>829235</v>
      </c>
      <c r="R91" s="52">
        <f t="shared" si="5"/>
        <v>976230</v>
      </c>
      <c r="S91" s="53">
        <f t="shared" si="5"/>
        <v>1730361</v>
      </c>
      <c r="T91" s="53">
        <f t="shared" si="5"/>
        <v>1815257</v>
      </c>
      <c r="U91" s="53">
        <f t="shared" si="5"/>
        <v>1834636</v>
      </c>
      <c r="V91" s="52">
        <f t="shared" si="5"/>
        <v>1900426</v>
      </c>
      <c r="W91" s="36">
        <f t="shared" si="5"/>
        <v>1975706</v>
      </c>
      <c r="X91" s="36">
        <f t="shared" si="5"/>
        <v>2052929</v>
      </c>
      <c r="Y91" s="36">
        <f t="shared" si="5"/>
        <v>2134790</v>
      </c>
      <c r="Z91" s="52">
        <f t="shared" si="5"/>
        <v>2231037</v>
      </c>
      <c r="AA91" s="36">
        <f t="shared" si="5"/>
        <v>2294535</v>
      </c>
      <c r="AB91" s="36">
        <f t="shared" si="5"/>
        <v>2412059</v>
      </c>
      <c r="AC91" s="36">
        <f t="shared" si="5"/>
        <v>2468362</v>
      </c>
      <c r="AD91" s="52">
        <f t="shared" si="5"/>
        <v>2600824</v>
      </c>
      <c r="AE91" s="36">
        <f t="shared" si="5"/>
        <v>2656413</v>
      </c>
      <c r="AF91" s="36">
        <v>2775174</v>
      </c>
      <c r="AG91" s="36">
        <v>2844148</v>
      </c>
      <c r="AH91" s="52">
        <v>2941909</v>
      </c>
      <c r="AI91" s="36">
        <v>2941251</v>
      </c>
      <c r="AJ91" s="36">
        <v>3076452</v>
      </c>
      <c r="AK91" s="36">
        <v>3154380</v>
      </c>
      <c r="AL91" s="52">
        <v>2991500</v>
      </c>
      <c r="AM91" s="36">
        <v>3143674</v>
      </c>
      <c r="AN91" s="36">
        <v>3302549</v>
      </c>
      <c r="AO91" s="36"/>
      <c r="AP91" s="52"/>
      <c r="AR91" s="200"/>
    </row>
    <row r="92" spans="1:44">
      <c r="A92" s="103"/>
      <c r="B92" s="54"/>
      <c r="C92" s="54"/>
      <c r="D92" s="54"/>
      <c r="E92" s="54"/>
      <c r="F92" s="54"/>
      <c r="G92" s="54"/>
      <c r="H92" s="54"/>
      <c r="I92" s="54"/>
      <c r="J92" s="12"/>
      <c r="K92" s="55"/>
      <c r="L92" s="55"/>
      <c r="M92" s="55"/>
      <c r="N92" s="54"/>
      <c r="O92" s="55"/>
      <c r="P92" s="55"/>
      <c r="Q92" s="55"/>
      <c r="R92" s="54"/>
      <c r="S92" s="55"/>
      <c r="T92" s="55"/>
      <c r="U92" s="55"/>
      <c r="V92" s="54"/>
      <c r="Z92" s="54"/>
      <c r="AD92" s="54"/>
      <c r="AH92" s="54"/>
      <c r="AL92" s="54"/>
      <c r="AP92" s="54"/>
      <c r="AR92" s="200"/>
    </row>
    <row r="93" spans="1:44">
      <c r="A93" s="100" t="s">
        <v>311</v>
      </c>
      <c r="B93" s="29">
        <v>0</v>
      </c>
      <c r="C93" s="29">
        <v>0</v>
      </c>
      <c r="D93" s="29">
        <v>0</v>
      </c>
      <c r="E93" s="29">
        <v>0</v>
      </c>
      <c r="F93" s="29">
        <v>0</v>
      </c>
      <c r="G93" s="29">
        <v>0</v>
      </c>
      <c r="H93" s="29">
        <v>0</v>
      </c>
      <c r="I93" s="29">
        <v>0</v>
      </c>
      <c r="J93" s="12"/>
      <c r="K93" s="30">
        <v>0</v>
      </c>
      <c r="L93" s="30">
        <v>0</v>
      </c>
      <c r="M93" s="30">
        <v>0</v>
      </c>
      <c r="N93" s="29">
        <v>0</v>
      </c>
      <c r="O93" s="30">
        <v>0</v>
      </c>
      <c r="P93" s="30">
        <v>0</v>
      </c>
      <c r="Q93" s="30">
        <v>0</v>
      </c>
      <c r="R93" s="29">
        <v>0</v>
      </c>
      <c r="S93" s="30">
        <v>0</v>
      </c>
      <c r="T93" s="30">
        <v>12176</v>
      </c>
      <c r="U93" s="30">
        <v>19359</v>
      </c>
      <c r="V93" s="29">
        <v>18713</v>
      </c>
      <c r="W93" s="30">
        <v>17942</v>
      </c>
      <c r="X93" s="30">
        <v>17342</v>
      </c>
      <c r="Y93" s="30">
        <v>16997</v>
      </c>
      <c r="Z93" s="29">
        <v>17245</v>
      </c>
      <c r="AA93" s="30">
        <v>17496</v>
      </c>
      <c r="AB93" s="30">
        <v>17899</v>
      </c>
      <c r="AC93" s="30">
        <v>18323</v>
      </c>
      <c r="AD93" s="29">
        <v>22697.786050418184</v>
      </c>
      <c r="AE93" s="30">
        <v>22255</v>
      </c>
      <c r="AF93" s="30">
        <v>24376</v>
      </c>
      <c r="AG93" s="30">
        <v>23420.01577797463</v>
      </c>
      <c r="AH93" s="29">
        <v>24627</v>
      </c>
      <c r="AI93" s="30">
        <v>23755</v>
      </c>
      <c r="AJ93" s="30">
        <v>23397</v>
      </c>
      <c r="AK93" s="30">
        <v>23282</v>
      </c>
      <c r="AL93" s="29">
        <v>22671</v>
      </c>
      <c r="AM93" s="30">
        <v>22116</v>
      </c>
      <c r="AN93" s="30">
        <v>22613</v>
      </c>
      <c r="AO93" s="30"/>
      <c r="AP93" s="29"/>
      <c r="AR93" s="200"/>
    </row>
    <row r="94" spans="1:44">
      <c r="A94" s="103"/>
      <c r="B94" s="54"/>
      <c r="C94" s="54"/>
      <c r="D94" s="54"/>
      <c r="E94" s="54"/>
      <c r="F94" s="54"/>
      <c r="G94" s="54"/>
      <c r="H94" s="54"/>
      <c r="I94" s="54"/>
      <c r="J94" s="12"/>
      <c r="K94" s="55"/>
      <c r="L94" s="55"/>
      <c r="M94" s="55"/>
      <c r="N94" s="54"/>
      <c r="O94" s="55"/>
      <c r="P94" s="55"/>
      <c r="Q94" s="55"/>
      <c r="R94" s="54"/>
      <c r="S94" s="55"/>
      <c r="T94" s="55"/>
      <c r="U94" s="55"/>
      <c r="V94" s="54"/>
      <c r="Z94" s="54"/>
      <c r="AD94" s="54"/>
      <c r="AH94" s="54"/>
      <c r="AL94" s="54"/>
      <c r="AP94" s="54"/>
      <c r="AR94" s="200"/>
    </row>
    <row r="95" spans="1:44">
      <c r="A95" s="103" t="s">
        <v>312</v>
      </c>
      <c r="B95" s="54">
        <f t="shared" ref="B95:AE95" si="6">B91+B93</f>
        <v>150381</v>
      </c>
      <c r="C95" s="54">
        <f t="shared" si="6"/>
        <v>194949</v>
      </c>
      <c r="D95" s="54">
        <f t="shared" si="6"/>
        <v>258074</v>
      </c>
      <c r="E95" s="54">
        <v>265500</v>
      </c>
      <c r="F95" s="54">
        <v>307187</v>
      </c>
      <c r="G95" s="54">
        <v>388368</v>
      </c>
      <c r="H95" s="54">
        <v>520512</v>
      </c>
      <c r="I95" s="54">
        <v>625608</v>
      </c>
      <c r="J95" s="12"/>
      <c r="K95" s="55">
        <f t="shared" si="6"/>
        <v>633479</v>
      </c>
      <c r="L95" s="55">
        <f t="shared" si="6"/>
        <v>675997</v>
      </c>
      <c r="M95" s="55">
        <f t="shared" si="6"/>
        <v>676417</v>
      </c>
      <c r="N95" s="54">
        <f t="shared" si="6"/>
        <v>724859</v>
      </c>
      <c r="O95" s="55">
        <f t="shared" si="6"/>
        <v>695723</v>
      </c>
      <c r="P95" s="55">
        <f t="shared" si="6"/>
        <v>746834</v>
      </c>
      <c r="Q95" s="55">
        <f t="shared" si="6"/>
        <v>829235</v>
      </c>
      <c r="R95" s="54">
        <f t="shared" si="6"/>
        <v>976230</v>
      </c>
      <c r="S95" s="55">
        <f t="shared" si="6"/>
        <v>1730361</v>
      </c>
      <c r="T95" s="55">
        <f t="shared" si="6"/>
        <v>1827433</v>
      </c>
      <c r="U95" s="55">
        <f t="shared" si="6"/>
        <v>1853995</v>
      </c>
      <c r="V95" s="54">
        <f t="shared" si="6"/>
        <v>1919139</v>
      </c>
      <c r="W95" s="55">
        <f t="shared" si="6"/>
        <v>1993648</v>
      </c>
      <c r="X95" s="55">
        <f t="shared" si="6"/>
        <v>2070271</v>
      </c>
      <c r="Y95" s="55">
        <f t="shared" si="6"/>
        <v>2151787</v>
      </c>
      <c r="Z95" s="54">
        <f t="shared" si="6"/>
        <v>2248282</v>
      </c>
      <c r="AA95" s="55">
        <f t="shared" si="6"/>
        <v>2312031</v>
      </c>
      <c r="AB95" s="55">
        <f t="shared" si="6"/>
        <v>2429958</v>
      </c>
      <c r="AC95" s="55">
        <f t="shared" si="6"/>
        <v>2486685</v>
      </c>
      <c r="AD95" s="54">
        <f t="shared" si="6"/>
        <v>2623521.7860504184</v>
      </c>
      <c r="AE95" s="55">
        <f t="shared" si="6"/>
        <v>2678668</v>
      </c>
      <c r="AF95" s="55">
        <v>2799550</v>
      </c>
      <c r="AG95" s="55">
        <v>2867568.0157779749</v>
      </c>
      <c r="AH95" s="54">
        <v>2966536</v>
      </c>
      <c r="AI95" s="55">
        <v>2965006</v>
      </c>
      <c r="AJ95" s="55">
        <v>3099849</v>
      </c>
      <c r="AK95" s="55">
        <v>3177662</v>
      </c>
      <c r="AL95" s="54">
        <v>3014171</v>
      </c>
      <c r="AM95" s="55">
        <v>3165790</v>
      </c>
      <c r="AN95" s="55">
        <v>3325162</v>
      </c>
      <c r="AO95" s="55"/>
      <c r="AP95" s="54"/>
      <c r="AR95" s="200"/>
    </row>
    <row r="96" spans="1:44">
      <c r="A96" s="103"/>
      <c r="B96" s="54"/>
      <c r="C96" s="54"/>
      <c r="D96" s="54"/>
      <c r="E96" s="54"/>
      <c r="F96" s="54"/>
      <c r="G96" s="54"/>
      <c r="H96" s="54"/>
      <c r="I96" s="54"/>
      <c r="J96" s="12"/>
      <c r="K96" s="55"/>
      <c r="L96" s="55"/>
      <c r="M96" s="55"/>
      <c r="N96" s="54"/>
      <c r="O96" s="55"/>
      <c r="P96" s="55"/>
      <c r="Q96" s="55"/>
      <c r="R96" s="54"/>
      <c r="S96" s="55"/>
      <c r="T96" s="55"/>
      <c r="U96" s="55"/>
      <c r="V96" s="54"/>
      <c r="W96" s="45"/>
      <c r="X96" s="45"/>
      <c r="Y96" s="45"/>
      <c r="Z96" s="54"/>
      <c r="AA96" s="45"/>
      <c r="AB96" s="45"/>
      <c r="AC96" s="45"/>
      <c r="AD96" s="54"/>
      <c r="AE96" s="45"/>
      <c r="AF96" s="45"/>
      <c r="AG96" s="45"/>
      <c r="AH96" s="54"/>
      <c r="AI96" s="45"/>
      <c r="AJ96" s="45"/>
      <c r="AK96" s="45"/>
      <c r="AL96" s="54"/>
      <c r="AM96" s="45"/>
      <c r="AN96" s="45"/>
      <c r="AO96" s="45"/>
      <c r="AP96" s="54"/>
      <c r="AR96" s="200"/>
    </row>
    <row r="97" spans="1:44" ht="12.6" thickBot="1">
      <c r="A97" s="97" t="s">
        <v>313</v>
      </c>
      <c r="B97" s="43">
        <f>SUM(B62,B78,B95)</f>
        <v>396362</v>
      </c>
      <c r="C97" s="43">
        <f t="shared" ref="C97:AE97" si="7">SUM(C62,C78,C95)</f>
        <v>454248</v>
      </c>
      <c r="D97" s="43">
        <f t="shared" si="7"/>
        <v>540392</v>
      </c>
      <c r="E97" s="43">
        <v>655652</v>
      </c>
      <c r="F97" s="43">
        <v>794448</v>
      </c>
      <c r="G97" s="43">
        <v>917218</v>
      </c>
      <c r="H97" s="43">
        <v>1188836</v>
      </c>
      <c r="I97" s="43">
        <v>1290210</v>
      </c>
      <c r="J97" s="12"/>
      <c r="K97" s="44">
        <f t="shared" si="7"/>
        <v>1304035</v>
      </c>
      <c r="L97" s="44">
        <f t="shared" si="7"/>
        <v>1427898</v>
      </c>
      <c r="M97" s="44">
        <f t="shared" si="7"/>
        <v>1608913</v>
      </c>
      <c r="N97" s="43">
        <f t="shared" si="7"/>
        <v>1601525</v>
      </c>
      <c r="O97" s="44">
        <f t="shared" si="7"/>
        <v>1860145</v>
      </c>
      <c r="P97" s="44">
        <f t="shared" si="7"/>
        <v>1919895</v>
      </c>
      <c r="Q97" s="44">
        <f t="shared" si="7"/>
        <v>2055346</v>
      </c>
      <c r="R97" s="43">
        <f t="shared" si="7"/>
        <v>2442150</v>
      </c>
      <c r="S97" s="44">
        <f t="shared" si="7"/>
        <v>3056691</v>
      </c>
      <c r="T97" s="44">
        <f t="shared" si="7"/>
        <v>2947017</v>
      </c>
      <c r="U97" s="44">
        <f t="shared" si="7"/>
        <v>3148290</v>
      </c>
      <c r="V97" s="43">
        <f t="shared" si="7"/>
        <v>3555796</v>
      </c>
      <c r="W97" s="44">
        <f t="shared" si="7"/>
        <v>3351748</v>
      </c>
      <c r="X97" s="44">
        <f t="shared" si="7"/>
        <v>3998022</v>
      </c>
      <c r="Y97" s="44">
        <f t="shared" si="7"/>
        <v>4369061</v>
      </c>
      <c r="Z97" s="43">
        <f t="shared" si="7"/>
        <v>4987382</v>
      </c>
      <c r="AA97" s="44">
        <f t="shared" si="7"/>
        <v>4858367</v>
      </c>
      <c r="AB97" s="44">
        <f t="shared" si="7"/>
        <v>4755359</v>
      </c>
      <c r="AC97" s="44">
        <f t="shared" si="7"/>
        <v>4720396</v>
      </c>
      <c r="AD97" s="43">
        <f t="shared" si="7"/>
        <v>4888284.7860504184</v>
      </c>
      <c r="AE97" s="44">
        <f t="shared" si="7"/>
        <v>5119368</v>
      </c>
      <c r="AF97" s="44">
        <v>5526474</v>
      </c>
      <c r="AG97" s="44">
        <v>5946610.0157779753</v>
      </c>
      <c r="AH97" s="43">
        <v>5569521</v>
      </c>
      <c r="AI97" s="44">
        <v>5116506</v>
      </c>
      <c r="AJ97" s="44">
        <v>5211775</v>
      </c>
      <c r="AK97" s="44">
        <v>5591369</v>
      </c>
      <c r="AL97" s="43">
        <v>5325682</v>
      </c>
      <c r="AM97" s="44">
        <v>5404258</v>
      </c>
      <c r="AN97" s="44">
        <v>5551661</v>
      </c>
      <c r="AO97" s="44"/>
      <c r="AP97" s="43"/>
      <c r="AR97" s="200"/>
    </row>
    <row r="98" spans="1:44" ht="12.6" thickTop="1">
      <c r="A98" s="96"/>
      <c r="B98" s="45"/>
      <c r="C98" s="45"/>
      <c r="D98" s="45"/>
      <c r="E98" s="45"/>
      <c r="F98" s="45"/>
      <c r="G98" s="45"/>
      <c r="H98" s="45"/>
      <c r="I98" s="45"/>
      <c r="J98" s="12"/>
      <c r="K98" s="45"/>
      <c r="L98" s="45"/>
      <c r="M98" s="45"/>
      <c r="N98" s="45"/>
      <c r="O98" s="45"/>
      <c r="P98" s="45"/>
      <c r="Q98" s="45"/>
      <c r="R98" s="45"/>
      <c r="S98" s="45"/>
      <c r="T98" s="45"/>
      <c r="U98" s="45"/>
      <c r="V98" s="45"/>
      <c r="Z98" s="45"/>
      <c r="AD98" s="45"/>
      <c r="AH98" s="45"/>
      <c r="AL98" s="45"/>
      <c r="AP98" s="45"/>
      <c r="AR98" s="200"/>
    </row>
    <row r="99" spans="1:44">
      <c r="J99" s="12"/>
      <c r="P99" s="17"/>
      <c r="Q99" s="17"/>
      <c r="S99" s="17"/>
      <c r="T99" s="17"/>
      <c r="U99" s="17"/>
      <c r="AR99" s="200"/>
    </row>
    <row r="100" spans="1:44">
      <c r="A100" s="101"/>
      <c r="B100" s="56" t="str">
        <f t="shared" ref="B100:H100" si="8">IF(ROUND(B97,0)=ROUND(B42,0),"OK","CHECK")</f>
        <v>OK</v>
      </c>
      <c r="C100" s="56" t="str">
        <f t="shared" si="8"/>
        <v>OK</v>
      </c>
      <c r="D100" s="56" t="str">
        <f t="shared" si="8"/>
        <v>OK</v>
      </c>
      <c r="E100" s="56" t="str">
        <f t="shared" si="8"/>
        <v>OK</v>
      </c>
      <c r="F100" s="56" t="str">
        <f t="shared" si="8"/>
        <v>OK</v>
      </c>
      <c r="G100" s="56" t="str">
        <f t="shared" si="8"/>
        <v>OK</v>
      </c>
      <c r="H100" s="56" t="str">
        <f t="shared" si="8"/>
        <v>OK</v>
      </c>
      <c r="I100" s="56" t="str">
        <f t="shared" ref="I100:AH100" si="9">IF(ROUND(I97,0)=ROUND(I42,0),"OK","CHECK")</f>
        <v>OK</v>
      </c>
      <c r="J100" s="12"/>
      <c r="K100" s="56" t="str">
        <f t="shared" si="9"/>
        <v>OK</v>
      </c>
      <c r="L100" s="56" t="str">
        <f t="shared" si="9"/>
        <v>OK</v>
      </c>
      <c r="M100" s="56" t="str">
        <f t="shared" si="9"/>
        <v>OK</v>
      </c>
      <c r="N100" s="56" t="str">
        <f t="shared" si="9"/>
        <v>OK</v>
      </c>
      <c r="O100" s="56" t="str">
        <f t="shared" si="9"/>
        <v>OK</v>
      </c>
      <c r="P100" s="56" t="str">
        <f t="shared" si="9"/>
        <v>OK</v>
      </c>
      <c r="Q100" s="56" t="str">
        <f t="shared" si="9"/>
        <v>OK</v>
      </c>
      <c r="R100" s="56" t="str">
        <f t="shared" si="9"/>
        <v>OK</v>
      </c>
      <c r="S100" s="56" t="str">
        <f t="shared" si="9"/>
        <v>OK</v>
      </c>
      <c r="T100" s="56" t="str">
        <f t="shared" si="9"/>
        <v>OK</v>
      </c>
      <c r="U100" s="56" t="str">
        <f t="shared" si="9"/>
        <v>OK</v>
      </c>
      <c r="V100" s="56" t="str">
        <f t="shared" si="9"/>
        <v>OK</v>
      </c>
      <c r="W100" s="56" t="str">
        <f t="shared" si="9"/>
        <v>OK</v>
      </c>
      <c r="X100" s="56" t="str">
        <f t="shared" si="9"/>
        <v>OK</v>
      </c>
      <c r="Y100" s="56" t="str">
        <f t="shared" si="9"/>
        <v>OK</v>
      </c>
      <c r="Z100" s="56" t="str">
        <f t="shared" si="9"/>
        <v>OK</v>
      </c>
      <c r="AA100" s="56" t="str">
        <f t="shared" si="9"/>
        <v>OK</v>
      </c>
      <c r="AB100" s="56" t="str">
        <f t="shared" si="9"/>
        <v>OK</v>
      </c>
      <c r="AC100" s="56" t="str">
        <f t="shared" si="9"/>
        <v>OK</v>
      </c>
      <c r="AD100" s="56" t="str">
        <f t="shared" si="9"/>
        <v>OK</v>
      </c>
      <c r="AE100" s="56" t="str">
        <f t="shared" si="9"/>
        <v>OK</v>
      </c>
      <c r="AF100" s="56" t="str">
        <f t="shared" si="9"/>
        <v>OK</v>
      </c>
      <c r="AG100" s="56" t="str">
        <f t="shared" si="9"/>
        <v>OK</v>
      </c>
      <c r="AH100" s="56" t="str">
        <f t="shared" si="9"/>
        <v>OK</v>
      </c>
      <c r="AI100" s="56" t="str">
        <f t="shared" ref="AI100:AL100" si="10">IF(ROUND(AI97,0)=ROUND(AI42,0),"OK","CHECK")</f>
        <v>OK</v>
      </c>
      <c r="AJ100" s="56" t="str">
        <f t="shared" si="10"/>
        <v>OK</v>
      </c>
      <c r="AK100" s="56" t="str">
        <f t="shared" si="10"/>
        <v>OK</v>
      </c>
      <c r="AL100" s="56" t="str">
        <f t="shared" si="10"/>
        <v>OK</v>
      </c>
      <c r="AM100" s="56" t="str">
        <f t="shared" ref="AM100:AP100" si="11">IF(ROUND(AM97,0)=ROUND(AM42,0),"OK","CHECK")</f>
        <v>OK</v>
      </c>
      <c r="AN100" s="56" t="str">
        <f t="shared" si="11"/>
        <v>OK</v>
      </c>
      <c r="AO100" s="56" t="str">
        <f t="shared" si="11"/>
        <v>OK</v>
      </c>
      <c r="AP100" s="56" t="str">
        <f t="shared" si="11"/>
        <v>OK</v>
      </c>
      <c r="AR100" s="200"/>
    </row>
    <row r="101" spans="1:44">
      <c r="J101" s="12"/>
      <c r="AR101" s="200"/>
    </row>
    <row r="102" spans="1:44">
      <c r="J102" s="12"/>
      <c r="AR102" s="200"/>
    </row>
    <row r="103" spans="1:44">
      <c r="J103" s="12"/>
      <c r="P103" s="17"/>
      <c r="Q103" s="17"/>
      <c r="S103" s="17"/>
      <c r="T103" s="17"/>
      <c r="U103" s="17"/>
      <c r="W103" s="17"/>
      <c r="X103" s="17"/>
      <c r="Y103" s="17"/>
      <c r="AA103" s="17"/>
      <c r="AB103" s="17"/>
      <c r="AC103" s="17"/>
      <c r="AE103" s="17"/>
      <c r="AF103" s="17"/>
      <c r="AG103" s="17"/>
      <c r="AI103" s="17"/>
      <c r="AJ103" s="17"/>
      <c r="AK103" s="17"/>
      <c r="AM103" s="17"/>
      <c r="AN103" s="17"/>
      <c r="AO103" s="17"/>
      <c r="AR103" s="200"/>
    </row>
    <row r="104" spans="1:44">
      <c r="J104" s="12"/>
      <c r="P104" s="17"/>
      <c r="Q104" s="17"/>
      <c r="S104" s="17"/>
      <c r="T104" s="17"/>
      <c r="U104" s="17"/>
      <c r="W104" s="17"/>
      <c r="X104" s="17"/>
      <c r="Y104" s="17"/>
      <c r="AA104" s="17"/>
      <c r="AB104" s="17"/>
      <c r="AC104" s="17"/>
      <c r="AE104" s="17"/>
      <c r="AF104" s="17"/>
      <c r="AG104" s="17"/>
      <c r="AI104" s="17"/>
      <c r="AJ104" s="17"/>
      <c r="AK104" s="17"/>
      <c r="AM104" s="17"/>
      <c r="AN104" s="17"/>
      <c r="AO104" s="17"/>
      <c r="AR104" s="200"/>
    </row>
    <row r="105" spans="1:44">
      <c r="J105" s="12"/>
      <c r="P105" s="17"/>
      <c r="Q105" s="17"/>
      <c r="S105" s="17"/>
      <c r="T105" s="17"/>
      <c r="U105" s="17"/>
      <c r="W105" s="17"/>
      <c r="X105" s="17"/>
      <c r="Y105" s="17"/>
      <c r="AA105" s="17"/>
      <c r="AB105" s="17"/>
      <c r="AC105" s="17"/>
      <c r="AE105" s="17"/>
      <c r="AF105" s="17"/>
      <c r="AG105" s="17"/>
      <c r="AI105" s="17"/>
      <c r="AJ105" s="17"/>
      <c r="AK105" s="17"/>
      <c r="AM105" s="17"/>
      <c r="AN105" s="17"/>
      <c r="AO105" s="17"/>
      <c r="AR105" s="200"/>
    </row>
    <row r="106" spans="1:44">
      <c r="J106" s="12"/>
      <c r="P106" s="17"/>
      <c r="Q106" s="17"/>
      <c r="S106" s="17"/>
      <c r="T106" s="17"/>
      <c r="U106" s="17"/>
      <c r="W106" s="17"/>
      <c r="X106" s="17"/>
      <c r="Y106" s="17"/>
      <c r="AA106" s="17"/>
      <c r="AB106" s="17"/>
      <c r="AC106" s="17"/>
      <c r="AE106" s="17"/>
      <c r="AF106" s="17"/>
      <c r="AG106" s="17"/>
      <c r="AI106" s="17"/>
      <c r="AJ106" s="17"/>
      <c r="AK106" s="17"/>
      <c r="AM106" s="17"/>
      <c r="AN106" s="17"/>
      <c r="AO106" s="17"/>
      <c r="AR106" s="200"/>
    </row>
    <row r="107" spans="1:44">
      <c r="J107" s="12"/>
      <c r="P107" s="17"/>
      <c r="Q107" s="17"/>
      <c r="S107" s="17"/>
      <c r="T107" s="17"/>
      <c r="U107" s="17"/>
      <c r="W107" s="17"/>
      <c r="X107" s="17"/>
      <c r="Y107" s="17"/>
      <c r="AA107" s="17"/>
      <c r="AB107" s="17"/>
      <c r="AC107" s="17"/>
      <c r="AE107" s="17"/>
      <c r="AF107" s="17"/>
      <c r="AG107" s="17"/>
      <c r="AI107" s="17"/>
      <c r="AJ107" s="17"/>
      <c r="AK107" s="17"/>
      <c r="AM107" s="17"/>
      <c r="AN107" s="17"/>
      <c r="AO107" s="17"/>
      <c r="AR107" s="200"/>
    </row>
    <row r="108" spans="1:44">
      <c r="J108" s="12"/>
      <c r="P108" s="17"/>
      <c r="Q108" s="17"/>
      <c r="S108" s="17"/>
      <c r="T108" s="17"/>
      <c r="U108" s="17"/>
      <c r="W108" s="17"/>
      <c r="X108" s="17"/>
      <c r="Y108" s="17"/>
      <c r="AA108" s="17"/>
      <c r="AB108" s="17"/>
      <c r="AC108" s="17"/>
      <c r="AE108" s="17"/>
      <c r="AF108" s="17"/>
      <c r="AG108" s="17"/>
      <c r="AI108" s="17"/>
      <c r="AJ108" s="17"/>
      <c r="AK108" s="17"/>
      <c r="AM108" s="17"/>
      <c r="AN108" s="17"/>
      <c r="AO108" s="17"/>
      <c r="AR108" s="200"/>
    </row>
    <row r="109" spans="1:44">
      <c r="J109" s="12"/>
      <c r="AR109" s="200"/>
    </row>
    <row r="110" spans="1:44">
      <c r="J110" s="12"/>
      <c r="AR110" s="200"/>
    </row>
    <row r="111" spans="1:44">
      <c r="J111" s="12"/>
      <c r="AR111" s="200"/>
    </row>
    <row r="112" spans="1:44">
      <c r="J112" s="12"/>
      <c r="AR112" s="200"/>
    </row>
    <row r="113" spans="10:44">
      <c r="J113" s="12"/>
      <c r="AR113" s="200"/>
    </row>
    <row r="114" spans="10:44">
      <c r="J114" s="12"/>
      <c r="AR114" s="200"/>
    </row>
    <row r="115" spans="10:44">
      <c r="J115" s="12"/>
      <c r="AR115" s="200"/>
    </row>
    <row r="116" spans="10:44">
      <c r="J116" s="12"/>
      <c r="AR116" s="200"/>
    </row>
    <row r="117" spans="10:44">
      <c r="J117" s="12"/>
      <c r="AR117" s="200"/>
    </row>
    <row r="118" spans="10:44">
      <c r="J118" s="12"/>
      <c r="AR118" s="200"/>
    </row>
    <row r="119" spans="10:44">
      <c r="J119" s="12"/>
      <c r="AR119" s="200"/>
    </row>
    <row r="120" spans="10:44">
      <c r="J120" s="12"/>
      <c r="AR120" s="200"/>
    </row>
    <row r="121" spans="10:44">
      <c r="J121" s="12"/>
      <c r="AR121" s="200"/>
    </row>
    <row r="122" spans="10:44">
      <c r="J122" s="12"/>
      <c r="AR122" s="200"/>
    </row>
    <row r="123" spans="10:44">
      <c r="J123" s="12"/>
      <c r="AR123" s="200"/>
    </row>
    <row r="124" spans="10:44">
      <c r="J124" s="12"/>
      <c r="AR124" s="200"/>
    </row>
    <row r="125" spans="10:44">
      <c r="J125" s="12"/>
      <c r="AR125" s="200"/>
    </row>
    <row r="126" spans="10:44">
      <c r="J126" s="12"/>
      <c r="AR126" s="200"/>
    </row>
    <row r="127" spans="10:44">
      <c r="J127" s="12"/>
      <c r="AR127" s="200"/>
    </row>
    <row r="128" spans="10:44">
      <c r="J128" s="12"/>
      <c r="AR128" s="200"/>
    </row>
    <row r="129" spans="10:44">
      <c r="J129" s="12"/>
      <c r="AR129" s="200"/>
    </row>
    <row r="130" spans="10:44">
      <c r="J130" s="12"/>
      <c r="AR130" s="200"/>
    </row>
    <row r="131" spans="10:44">
      <c r="J131" s="12"/>
      <c r="AR131" s="200"/>
    </row>
    <row r="132" spans="10:44">
      <c r="AR132" s="200"/>
    </row>
    <row r="133" spans="10:44">
      <c r="AR133" s="200"/>
    </row>
    <row r="134" spans="10:44">
      <c r="AR134" s="200"/>
    </row>
    <row r="135" spans="10:44">
      <c r="AR135" s="200"/>
    </row>
  </sheetData>
  <mergeCells count="1">
    <mergeCell ref="B6:G6"/>
  </mergeCells>
  <conditionalFormatting sqref="B100:I100">
    <cfRule type="containsText" dxfId="5" priority="23" operator="containsText" text="CHECK">
      <formula>NOT(ISERROR(SEARCH("CHECK",B100)))</formula>
    </cfRule>
    <cfRule type="containsText" dxfId="4" priority="24" operator="containsText" text="OK">
      <formula>NOT(ISERROR(SEARCH("OK",B100)))</formula>
    </cfRule>
  </conditionalFormatting>
  <conditionalFormatting sqref="K100:AP100">
    <cfRule type="containsText" dxfId="3" priority="1" operator="containsText" text="CHECK">
      <formula>NOT(ISERROR(SEARCH("CHECK",K100)))</formula>
    </cfRule>
    <cfRule type="containsText" dxfId="2" priority="2" operator="containsText" text="OK">
      <formula>NOT(ISERROR(SEARCH("OK",K100)))</formula>
    </cfRule>
  </conditionalFormatting>
  <hyperlinks>
    <hyperlink ref="A6" location="Índice!A1" display="Voltar ao índice" xr:uid="{80E6CBA0-2484-4A29-A36F-85056F152FD6}"/>
  </hyperlinks>
  <pageMargins left="0.511811024" right="0.511811024" top="0.78740157499999996" bottom="0.78740157499999996" header="0.31496062000000002" footer="0.31496062000000002"/>
  <pageSetup orientation="portrait" horizontalDpi="300"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3"/>
    <pageSetUpPr fitToPage="1"/>
  </sheetPr>
  <dimension ref="A1:BP51"/>
  <sheetViews>
    <sheetView showGridLines="0" zoomScaleNormal="100" workbookViewId="0">
      <pane xSplit="1" ySplit="10" topLeftCell="B11" activePane="bottomRight" state="frozen"/>
      <selection pane="topRight"/>
      <selection pane="bottomLeft"/>
      <selection pane="bottomRight"/>
    </sheetView>
  </sheetViews>
  <sheetFormatPr defaultColWidth="9.109375" defaultRowHeight="12" outlineLevelCol="1"/>
  <cols>
    <col min="1" max="1" width="77" style="93" customWidth="1"/>
    <col min="2" max="9" width="10" style="17" bestFit="1" customWidth="1" collapsed="1"/>
    <col min="10" max="10" width="1.6640625" style="17" customWidth="1"/>
    <col min="11" max="16" width="10.6640625" style="17" hidden="1" customWidth="1" outlineLevel="1"/>
    <col min="17" max="17" width="10.6640625" style="17" customWidth="1" collapsed="1"/>
    <col min="18" max="20" width="10.6640625" style="17" hidden="1" customWidth="1" outlineLevel="1"/>
    <col min="21" max="21" width="10.6640625" style="18" hidden="1" customWidth="1" outlineLevel="1"/>
    <col min="22" max="23" width="10.6640625" style="17" hidden="1" customWidth="1" outlineLevel="1"/>
    <col min="24" max="24" width="10.6640625" style="17" customWidth="1" collapsed="1"/>
    <col min="25" max="30" width="10.6640625" style="17" hidden="1" customWidth="1" outlineLevel="1"/>
    <col min="31" max="31" width="10.6640625" style="17" customWidth="1" collapsed="1"/>
    <col min="32" max="37" width="10.6640625" style="17" hidden="1" customWidth="1" outlineLevel="1"/>
    <col min="38" max="38" width="10.6640625" style="17" customWidth="1" collapsed="1"/>
    <col min="39" max="44" width="10.6640625" style="17" hidden="1" customWidth="1" outlineLevel="1"/>
    <col min="45" max="45" width="10.6640625" style="17" customWidth="1" collapsed="1"/>
    <col min="46" max="51" width="10.6640625" style="17" hidden="1" customWidth="1" outlineLevel="1"/>
    <col min="52" max="52" width="10.6640625" style="17" customWidth="1" collapsed="1"/>
    <col min="53" max="53" width="10.6640625" style="17" hidden="1" customWidth="1" outlineLevel="1"/>
    <col min="54" max="55" width="10.44140625" style="17" hidden="1" customWidth="1" outlineLevel="1"/>
    <col min="56" max="56" width="10.33203125" style="17" hidden="1" customWidth="1" outlineLevel="1"/>
    <col min="57" max="58" width="10.44140625" style="17" hidden="1" customWidth="1" outlineLevel="1"/>
    <col min="59" max="59" width="10.44140625" style="17" customWidth="1" collapsed="1"/>
    <col min="60" max="60" width="10.6640625" style="17" customWidth="1"/>
    <col min="61" max="61" width="10.44140625" style="17" customWidth="1"/>
    <col min="62" max="62" width="10.44140625" style="17" hidden="1" customWidth="1"/>
    <col min="63" max="63" width="10.33203125" style="17" hidden="1" customWidth="1"/>
    <col min="64" max="64" width="10.44140625" style="17" customWidth="1"/>
    <col min="65" max="66" width="10.44140625" style="17" hidden="1" customWidth="1"/>
    <col min="67" max="68" width="9.109375" style="17"/>
    <col min="69" max="69" width="10.33203125" style="17" bestFit="1" customWidth="1"/>
    <col min="70" max="16384" width="9.109375" style="17"/>
  </cols>
  <sheetData>
    <row r="1" spans="1:68" s="59" customFormat="1">
      <c r="A1" s="90" t="s">
        <v>6</v>
      </c>
      <c r="B1" s="12"/>
      <c r="C1" s="12"/>
      <c r="D1" s="12"/>
      <c r="E1" s="12"/>
      <c r="F1" s="12"/>
      <c r="G1" s="12"/>
      <c r="H1" s="12"/>
      <c r="I1" s="12"/>
      <c r="J1" s="57"/>
      <c r="K1" s="58"/>
      <c r="L1" s="58"/>
      <c r="M1" s="12"/>
      <c r="O1" s="12"/>
      <c r="P1" s="12"/>
      <c r="Q1" s="12"/>
      <c r="R1" s="12"/>
      <c r="S1" s="12"/>
      <c r="T1" s="13"/>
      <c r="U1" s="13"/>
      <c r="V1" s="12"/>
      <c r="W1" s="13"/>
    </row>
    <row r="2" spans="1:68" s="59" customFormat="1">
      <c r="A2" s="90" t="s">
        <v>34</v>
      </c>
      <c r="B2" s="12"/>
      <c r="C2" s="12"/>
      <c r="D2" s="12"/>
      <c r="E2" s="12"/>
      <c r="F2" s="12"/>
      <c r="G2" s="12"/>
      <c r="H2" s="12"/>
      <c r="I2" s="12"/>
      <c r="J2" s="57"/>
      <c r="K2" s="58"/>
      <c r="L2" s="58"/>
      <c r="M2" s="12"/>
      <c r="O2" s="12"/>
      <c r="P2" s="12"/>
      <c r="Q2" s="12"/>
      <c r="R2" s="12"/>
      <c r="S2" s="12"/>
      <c r="T2" s="13"/>
      <c r="U2" s="13"/>
      <c r="V2" s="12"/>
      <c r="W2" s="13"/>
    </row>
    <row r="3" spans="1:68" s="59" customFormat="1">
      <c r="A3" s="90" t="s">
        <v>35</v>
      </c>
      <c r="B3" s="12"/>
      <c r="C3" s="12"/>
      <c r="D3" s="12"/>
      <c r="E3" s="12"/>
      <c r="F3" s="12"/>
      <c r="G3" s="12"/>
      <c r="H3" s="12"/>
      <c r="I3" s="12"/>
      <c r="J3" s="57"/>
      <c r="K3" s="58"/>
      <c r="L3" s="58"/>
      <c r="M3" s="12"/>
      <c r="O3" s="12"/>
      <c r="P3" s="60"/>
      <c r="Q3" s="12"/>
      <c r="R3" s="12"/>
      <c r="S3" s="12"/>
      <c r="T3" s="15"/>
      <c r="U3" s="15"/>
      <c r="V3" s="12"/>
      <c r="W3" s="60"/>
    </row>
    <row r="4" spans="1:68" s="59" customFormat="1">
      <c r="A4" s="90"/>
      <c r="B4" s="12"/>
      <c r="C4" s="12"/>
      <c r="D4" s="12"/>
      <c r="E4" s="12"/>
      <c r="F4" s="12"/>
      <c r="G4" s="12"/>
      <c r="H4" s="12"/>
      <c r="I4" s="12"/>
      <c r="J4" s="61"/>
      <c r="K4" s="58"/>
      <c r="L4" s="58"/>
      <c r="M4" s="12"/>
      <c r="O4" s="12"/>
      <c r="P4" s="12"/>
      <c r="Q4" s="12"/>
      <c r="R4" s="12"/>
      <c r="S4" s="12"/>
      <c r="T4" s="16"/>
      <c r="U4" s="16"/>
      <c r="V4" s="12"/>
      <c r="W4" s="16"/>
      <c r="AP4" s="13"/>
      <c r="AQ4" s="13"/>
      <c r="AR4" s="13"/>
    </row>
    <row r="5" spans="1:68" s="18" customFormat="1">
      <c r="A5" s="91"/>
      <c r="B5" s="62">
        <v>2011</v>
      </c>
      <c r="C5" s="62">
        <v>2012</v>
      </c>
      <c r="D5" s="62">
        <v>2013</v>
      </c>
      <c r="E5" s="62">
        <v>2014</v>
      </c>
      <c r="F5" s="62">
        <v>2015</v>
      </c>
      <c r="G5" s="62">
        <v>2016</v>
      </c>
      <c r="H5" s="62">
        <v>2017</v>
      </c>
      <c r="I5" s="62">
        <v>2018</v>
      </c>
      <c r="K5" s="62" t="s">
        <v>15</v>
      </c>
      <c r="L5" s="62" t="s">
        <v>14</v>
      </c>
      <c r="M5" s="62" t="s">
        <v>13</v>
      </c>
      <c r="N5" s="62" t="s">
        <v>12</v>
      </c>
      <c r="O5" s="62" t="s">
        <v>19</v>
      </c>
      <c r="P5" s="62" t="s">
        <v>18</v>
      </c>
      <c r="Q5" s="62">
        <v>2019</v>
      </c>
      <c r="R5" s="62" t="s">
        <v>11</v>
      </c>
      <c r="S5" s="62" t="s">
        <v>10</v>
      </c>
      <c r="T5" s="62" t="s">
        <v>9</v>
      </c>
      <c r="U5" s="62" t="s">
        <v>8</v>
      </c>
      <c r="V5" s="62" t="s">
        <v>16</v>
      </c>
      <c r="W5" s="62" t="s">
        <v>17</v>
      </c>
      <c r="X5" s="62">
        <v>2020</v>
      </c>
      <c r="Y5" s="62" t="s">
        <v>21</v>
      </c>
      <c r="Z5" s="62" t="s">
        <v>22</v>
      </c>
      <c r="AA5" s="62" t="s">
        <v>25</v>
      </c>
      <c r="AB5" s="62" t="s">
        <v>26</v>
      </c>
      <c r="AC5" s="62" t="s">
        <v>30</v>
      </c>
      <c r="AD5" s="62" t="s">
        <v>31</v>
      </c>
      <c r="AE5" s="62">
        <v>2021</v>
      </c>
      <c r="AF5" s="62" t="s">
        <v>27</v>
      </c>
      <c r="AG5" s="62" t="s">
        <v>28</v>
      </c>
      <c r="AH5" s="62" t="s">
        <v>58</v>
      </c>
      <c r="AI5" s="62" t="s">
        <v>60</v>
      </c>
      <c r="AJ5" s="62" t="s">
        <v>29</v>
      </c>
      <c r="AK5" s="62" t="s">
        <v>59</v>
      </c>
      <c r="AL5" s="62">
        <v>2022</v>
      </c>
      <c r="AM5" s="62" t="s">
        <v>65</v>
      </c>
      <c r="AN5" s="62" t="s">
        <v>71</v>
      </c>
      <c r="AO5" s="62" t="s">
        <v>74</v>
      </c>
      <c r="AP5" s="62" t="s">
        <v>75</v>
      </c>
      <c r="AQ5" s="62" t="s">
        <v>78</v>
      </c>
      <c r="AR5" s="62" t="s">
        <v>79</v>
      </c>
      <c r="AS5" s="62">
        <v>2023</v>
      </c>
      <c r="AT5" s="62" t="s">
        <v>83</v>
      </c>
      <c r="AU5" s="62" t="s">
        <v>84</v>
      </c>
      <c r="AV5" s="62" t="s">
        <v>85</v>
      </c>
      <c r="AW5" s="62" t="s">
        <v>86</v>
      </c>
      <c r="AX5" s="62" t="s">
        <v>150</v>
      </c>
      <c r="AY5" s="62" t="s">
        <v>152</v>
      </c>
      <c r="AZ5" s="62">
        <v>2024</v>
      </c>
      <c r="BA5" s="62" t="s">
        <v>185</v>
      </c>
      <c r="BB5" s="62" t="s">
        <v>186</v>
      </c>
      <c r="BC5" s="62" t="s">
        <v>187</v>
      </c>
      <c r="BD5" s="62" t="s">
        <v>188</v>
      </c>
      <c r="BE5" s="62" t="s">
        <v>189</v>
      </c>
      <c r="BF5" s="62" t="s">
        <v>190</v>
      </c>
      <c r="BG5" s="62">
        <v>2025</v>
      </c>
      <c r="BH5" s="62" t="s">
        <v>323</v>
      </c>
      <c r="BI5" s="62" t="s">
        <v>324</v>
      </c>
      <c r="BJ5" s="62" t="s">
        <v>325</v>
      </c>
      <c r="BK5" s="62" t="s">
        <v>326</v>
      </c>
      <c r="BL5" s="62" t="s">
        <v>327</v>
      </c>
      <c r="BM5" s="62" t="s">
        <v>328</v>
      </c>
      <c r="BN5" s="62">
        <v>2026</v>
      </c>
    </row>
    <row r="6" spans="1:68" ht="14.4" customHeight="1">
      <c r="A6" s="92" t="s">
        <v>159</v>
      </c>
      <c r="B6" s="210" t="s">
        <v>166</v>
      </c>
      <c r="C6" s="210"/>
      <c r="D6" s="210"/>
      <c r="E6" s="210"/>
      <c r="F6" s="210"/>
      <c r="G6" s="210"/>
      <c r="H6" s="20"/>
      <c r="I6" s="20"/>
      <c r="K6" s="20"/>
      <c r="L6" s="20"/>
      <c r="M6" s="20"/>
      <c r="N6" s="20"/>
      <c r="O6" s="20"/>
      <c r="P6" s="20"/>
      <c r="Q6" s="20"/>
      <c r="R6" s="20"/>
      <c r="S6" s="20" t="s">
        <v>7</v>
      </c>
      <c r="T6" s="20"/>
      <c r="U6" s="20"/>
      <c r="V6" s="20"/>
      <c r="W6" s="20"/>
      <c r="X6" s="20"/>
      <c r="Y6" s="20"/>
      <c r="Z6" s="20"/>
      <c r="AA6" s="20"/>
      <c r="AB6" s="20"/>
      <c r="AC6" s="20"/>
      <c r="AD6" s="20"/>
      <c r="AE6" s="20"/>
      <c r="AF6" s="19"/>
      <c r="AG6" s="19"/>
      <c r="AH6" s="19"/>
      <c r="AI6" s="19"/>
      <c r="AJ6" s="19"/>
      <c r="AK6" s="19"/>
      <c r="AL6" s="20"/>
      <c r="AM6" s="19"/>
      <c r="AN6" s="19"/>
      <c r="AO6" s="19"/>
      <c r="AP6" s="19"/>
      <c r="AQ6" s="19"/>
      <c r="AR6" s="19"/>
      <c r="AS6" s="20"/>
      <c r="AT6" s="19"/>
      <c r="AU6" s="19"/>
      <c r="AV6" s="19"/>
      <c r="AW6" s="19"/>
      <c r="AX6" s="19"/>
      <c r="AY6" s="19"/>
      <c r="AZ6" s="20"/>
      <c r="BA6" s="19"/>
      <c r="BB6" s="19"/>
      <c r="BC6" s="19"/>
      <c r="BD6" s="19"/>
      <c r="BE6" s="19"/>
      <c r="BF6" s="19"/>
      <c r="BG6" s="20"/>
      <c r="BH6" s="19"/>
      <c r="BI6" s="19"/>
      <c r="BJ6" s="19"/>
      <c r="BK6" s="19"/>
      <c r="BL6" s="19"/>
      <c r="BM6" s="19"/>
      <c r="BN6" s="20"/>
    </row>
    <row r="7" spans="1:68" ht="1.95" customHeight="1">
      <c r="B7" s="80"/>
      <c r="C7" s="80"/>
      <c r="D7" s="80"/>
      <c r="E7" s="80"/>
      <c r="F7" s="80"/>
      <c r="G7" s="80"/>
      <c r="H7" s="80"/>
      <c r="I7" s="80"/>
      <c r="K7" s="22"/>
      <c r="L7" s="22"/>
      <c r="M7" s="22"/>
      <c r="N7" s="80"/>
      <c r="O7" s="22"/>
      <c r="P7" s="22"/>
      <c r="Q7" s="80"/>
      <c r="R7" s="80"/>
      <c r="S7" s="80"/>
      <c r="T7" s="80"/>
      <c r="U7" s="80"/>
      <c r="V7" s="80"/>
      <c r="W7" s="80"/>
      <c r="X7" s="80"/>
      <c r="Y7" s="80"/>
      <c r="Z7" s="80"/>
      <c r="AA7" s="80"/>
      <c r="AB7" s="80"/>
      <c r="AC7" s="80"/>
      <c r="AD7" s="80"/>
      <c r="AE7" s="80"/>
      <c r="AF7" s="23"/>
      <c r="AG7" s="23"/>
      <c r="AH7" s="23"/>
      <c r="AI7" s="23"/>
      <c r="AJ7" s="23"/>
      <c r="AK7" s="23"/>
      <c r="AL7" s="80"/>
      <c r="AM7" s="23"/>
      <c r="AN7" s="23"/>
      <c r="AO7" s="23"/>
      <c r="AP7" s="23"/>
      <c r="AQ7" s="23"/>
      <c r="AR7" s="23"/>
      <c r="AS7" s="80"/>
      <c r="AT7" s="23"/>
      <c r="AU7" s="23"/>
      <c r="AV7" s="23"/>
      <c r="AW7" s="23"/>
      <c r="AX7" s="23"/>
      <c r="AY7" s="23"/>
      <c r="AZ7" s="80"/>
      <c r="BA7" s="23"/>
      <c r="BB7" s="23"/>
      <c r="BC7" s="23"/>
      <c r="BD7" s="23"/>
      <c r="BE7" s="23"/>
      <c r="BF7" s="23"/>
      <c r="BG7" s="80"/>
      <c r="BH7" s="23"/>
      <c r="BI7" s="23"/>
      <c r="BJ7" s="23"/>
      <c r="BK7" s="23"/>
      <c r="BL7" s="23"/>
      <c r="BM7" s="23"/>
      <c r="BN7" s="80"/>
    </row>
    <row r="8" spans="1:68" ht="36">
      <c r="B8" s="24" t="s">
        <v>143</v>
      </c>
      <c r="C8" s="24" t="s">
        <v>144</v>
      </c>
      <c r="D8" s="24" t="s">
        <v>145</v>
      </c>
      <c r="E8" s="24" t="s">
        <v>146</v>
      </c>
      <c r="F8" s="24" t="s">
        <v>142</v>
      </c>
      <c r="G8" s="24" t="s">
        <v>141</v>
      </c>
      <c r="H8" s="24" t="s">
        <v>140</v>
      </c>
      <c r="I8" s="24" t="s">
        <v>101</v>
      </c>
      <c r="K8" s="24" t="s">
        <v>102</v>
      </c>
      <c r="L8" s="24" t="s">
        <v>103</v>
      </c>
      <c r="M8" s="24" t="s">
        <v>104</v>
      </c>
      <c r="N8" s="24" t="s">
        <v>105</v>
      </c>
      <c r="O8" s="24" t="s">
        <v>106</v>
      </c>
      <c r="P8" s="24" t="s">
        <v>107</v>
      </c>
      <c r="Q8" s="24" t="s">
        <v>108</v>
      </c>
      <c r="R8" s="24" t="s">
        <v>109</v>
      </c>
      <c r="S8" s="24" t="s">
        <v>110</v>
      </c>
      <c r="T8" s="24" t="s">
        <v>111</v>
      </c>
      <c r="U8" s="24" t="s">
        <v>112</v>
      </c>
      <c r="V8" s="24" t="s">
        <v>113</v>
      </c>
      <c r="W8" s="24" t="s">
        <v>114</v>
      </c>
      <c r="X8" s="24" t="s">
        <v>115</v>
      </c>
      <c r="Y8" s="24" t="s">
        <v>116</v>
      </c>
      <c r="Z8" s="24" t="s">
        <v>117</v>
      </c>
      <c r="AA8" s="24" t="s">
        <v>118</v>
      </c>
      <c r="AB8" s="24" t="s">
        <v>119</v>
      </c>
      <c r="AC8" s="24" t="s">
        <v>120</v>
      </c>
      <c r="AD8" s="24" t="s">
        <v>121</v>
      </c>
      <c r="AE8" s="24" t="s">
        <v>122</v>
      </c>
      <c r="AF8" s="24" t="s">
        <v>123</v>
      </c>
      <c r="AG8" s="24" t="s">
        <v>124</v>
      </c>
      <c r="AH8" s="24" t="s">
        <v>125</v>
      </c>
      <c r="AI8" s="24" t="s">
        <v>126</v>
      </c>
      <c r="AJ8" s="24" t="s">
        <v>127</v>
      </c>
      <c r="AK8" s="24" t="s">
        <v>128</v>
      </c>
      <c r="AL8" s="24" t="s">
        <v>129</v>
      </c>
      <c r="AM8" s="24" t="s">
        <v>130</v>
      </c>
      <c r="AN8" s="24" t="s">
        <v>131</v>
      </c>
      <c r="AO8" s="24" t="s">
        <v>132</v>
      </c>
      <c r="AP8" s="24" t="s">
        <v>133</v>
      </c>
      <c r="AQ8" s="24" t="s">
        <v>134</v>
      </c>
      <c r="AR8" s="24" t="s">
        <v>135</v>
      </c>
      <c r="AS8" s="24" t="s">
        <v>136</v>
      </c>
      <c r="AT8" s="24" t="s">
        <v>137</v>
      </c>
      <c r="AU8" s="24" t="s">
        <v>138</v>
      </c>
      <c r="AV8" s="24" t="s">
        <v>139</v>
      </c>
      <c r="AW8" s="24" t="s">
        <v>149</v>
      </c>
      <c r="AX8" s="24" t="s">
        <v>151</v>
      </c>
      <c r="AY8" s="24" t="s">
        <v>153</v>
      </c>
      <c r="AZ8" s="24" t="s">
        <v>154</v>
      </c>
      <c r="BA8" s="24" t="s">
        <v>191</v>
      </c>
      <c r="BB8" s="24" t="s">
        <v>192</v>
      </c>
      <c r="BC8" s="24" t="s">
        <v>193</v>
      </c>
      <c r="BD8" s="24" t="s">
        <v>194</v>
      </c>
      <c r="BE8" s="24" t="s">
        <v>195</v>
      </c>
      <c r="BF8" s="24" t="s">
        <v>196</v>
      </c>
      <c r="BG8" s="24" t="s">
        <v>197</v>
      </c>
      <c r="BH8" s="24" t="s">
        <v>329</v>
      </c>
      <c r="BI8" s="24" t="s">
        <v>330</v>
      </c>
      <c r="BJ8" s="24" t="s">
        <v>331</v>
      </c>
      <c r="BK8" s="24" t="s">
        <v>332</v>
      </c>
      <c r="BL8" s="24" t="s">
        <v>333</v>
      </c>
      <c r="BM8" s="24" t="s">
        <v>334</v>
      </c>
      <c r="BN8" s="24" t="s">
        <v>335</v>
      </c>
    </row>
    <row r="9" spans="1:68" ht="1.95" customHeight="1">
      <c r="B9" s="63"/>
      <c r="C9" s="63"/>
      <c r="D9" s="63"/>
      <c r="E9" s="63"/>
      <c r="F9" s="63"/>
      <c r="G9" s="63"/>
      <c r="H9" s="63"/>
      <c r="I9" s="63"/>
      <c r="K9" s="63"/>
      <c r="L9" s="63"/>
      <c r="M9" s="63"/>
      <c r="N9" s="26"/>
      <c r="O9" s="63"/>
      <c r="P9" s="63"/>
      <c r="Q9" s="63"/>
      <c r="R9" s="63"/>
      <c r="S9" s="63"/>
      <c r="T9" s="64"/>
      <c r="U9" s="26"/>
      <c r="V9" s="63"/>
      <c r="W9" s="64"/>
      <c r="X9" s="64"/>
      <c r="Y9" s="64"/>
      <c r="Z9" s="64"/>
      <c r="AA9" s="64"/>
      <c r="AB9" s="64"/>
      <c r="AC9" s="64"/>
      <c r="AD9" s="64"/>
      <c r="AE9" s="64"/>
      <c r="AL9" s="64"/>
      <c r="AS9" s="64"/>
      <c r="AZ9" s="64"/>
      <c r="BG9" s="64"/>
      <c r="BN9" s="64"/>
    </row>
    <row r="10" spans="1:68" ht="3" customHeight="1">
      <c r="B10" s="27"/>
      <c r="C10" s="27"/>
      <c r="D10" s="27"/>
      <c r="E10" s="27"/>
      <c r="F10" s="27"/>
      <c r="G10" s="27"/>
      <c r="H10" s="27"/>
      <c r="I10" s="27"/>
      <c r="K10" s="27"/>
      <c r="L10" s="27"/>
      <c r="M10" s="27"/>
      <c r="N10" s="27"/>
      <c r="O10" s="27"/>
      <c r="P10" s="27"/>
      <c r="Q10" s="27"/>
      <c r="R10" s="27"/>
      <c r="S10" s="27"/>
      <c r="T10" s="27"/>
      <c r="U10" s="27"/>
      <c r="V10" s="27"/>
      <c r="W10" s="27"/>
      <c r="X10" s="27"/>
      <c r="Y10" s="27"/>
      <c r="Z10" s="27"/>
      <c r="AA10" s="27"/>
      <c r="AB10" s="27"/>
      <c r="AC10" s="27"/>
      <c r="AD10" s="27"/>
      <c r="AE10" s="27"/>
      <c r="AL10" s="27"/>
      <c r="AS10" s="27"/>
      <c r="AZ10" s="27"/>
      <c r="BG10" s="27"/>
      <c r="BN10" s="27"/>
    </row>
    <row r="11" spans="1:68">
      <c r="B11" s="65"/>
      <c r="C11" s="65"/>
      <c r="D11" s="65"/>
      <c r="E11" s="65"/>
      <c r="F11" s="65"/>
      <c r="G11" s="51" t="s">
        <v>23</v>
      </c>
      <c r="H11" s="51" t="s">
        <v>23</v>
      </c>
      <c r="I11" s="51" t="s">
        <v>23</v>
      </c>
      <c r="K11" s="65"/>
      <c r="L11" s="65"/>
      <c r="M11" s="65"/>
      <c r="N11" s="28"/>
      <c r="O11" s="65"/>
      <c r="P11" s="65"/>
      <c r="Q11" s="51" t="s">
        <v>23</v>
      </c>
      <c r="R11" s="66"/>
      <c r="S11" s="66" t="s">
        <v>23</v>
      </c>
      <c r="T11" s="66" t="s">
        <v>23</v>
      </c>
      <c r="U11" s="66" t="s">
        <v>23</v>
      </c>
      <c r="V11" s="66" t="s">
        <v>23</v>
      </c>
      <c r="W11" s="65"/>
      <c r="X11" s="65"/>
      <c r="Y11" s="65"/>
      <c r="Z11" s="65"/>
      <c r="AA11" s="65"/>
      <c r="AB11" s="65"/>
      <c r="AC11" s="65"/>
      <c r="AD11" s="65"/>
      <c r="AE11" s="65"/>
      <c r="AF11" s="65"/>
      <c r="AG11" s="65"/>
      <c r="AH11" s="65"/>
      <c r="AI11" s="65"/>
      <c r="AJ11" s="65"/>
      <c r="AK11" s="65"/>
      <c r="AL11" s="65"/>
      <c r="AM11" s="65"/>
      <c r="AN11" s="65"/>
      <c r="AO11" s="65"/>
      <c r="AP11" s="65"/>
      <c r="AQ11" s="65"/>
      <c r="AR11" s="65"/>
      <c r="AS11" s="65"/>
      <c r="AT11" s="65"/>
      <c r="AU11" s="65"/>
      <c r="AV11" s="65"/>
      <c r="AW11" s="65"/>
      <c r="AX11" s="65"/>
      <c r="AY11" s="65"/>
      <c r="AZ11" s="65"/>
      <c r="BA11" s="65"/>
      <c r="BB11" s="65"/>
      <c r="BC11" s="65"/>
      <c r="BD11" s="65"/>
      <c r="BE11" s="65"/>
      <c r="BF11" s="65"/>
      <c r="BG11" s="65"/>
      <c r="BH11" s="65"/>
      <c r="BI11" s="65"/>
      <c r="BJ11" s="65"/>
      <c r="BK11" s="65"/>
      <c r="BL11" s="65"/>
      <c r="BM11" s="65"/>
      <c r="BN11" s="65"/>
    </row>
    <row r="12" spans="1:68">
      <c r="B12" s="65"/>
      <c r="C12" s="65"/>
      <c r="D12" s="65"/>
      <c r="E12" s="65"/>
      <c r="F12" s="65"/>
      <c r="G12" s="65"/>
      <c r="H12" s="65"/>
      <c r="I12" s="65"/>
      <c r="K12" s="65"/>
      <c r="L12" s="65"/>
      <c r="M12" s="65"/>
      <c r="N12" s="28"/>
      <c r="O12" s="65"/>
      <c r="P12" s="65"/>
      <c r="Q12" s="65"/>
      <c r="R12" s="65"/>
      <c r="S12" s="65"/>
      <c r="T12" s="65"/>
      <c r="U12" s="28"/>
      <c r="V12" s="65"/>
      <c r="W12" s="65"/>
      <c r="X12" s="65"/>
      <c r="Y12" s="65"/>
      <c r="Z12" s="65"/>
      <c r="AA12" s="65"/>
      <c r="AB12" s="65"/>
      <c r="AC12" s="65"/>
      <c r="AD12" s="65"/>
      <c r="AE12" s="65"/>
      <c r="AF12" s="65"/>
      <c r="AG12" s="65"/>
      <c r="AH12" s="65"/>
      <c r="AI12" s="65"/>
      <c r="AJ12" s="65"/>
      <c r="AK12" s="65"/>
      <c r="AL12" s="65"/>
      <c r="AM12" s="65"/>
      <c r="AN12" s="65"/>
      <c r="AO12" s="65"/>
      <c r="AP12" s="65"/>
      <c r="AQ12" s="65"/>
      <c r="AR12" s="65"/>
      <c r="AS12" s="65"/>
      <c r="AT12" s="65"/>
      <c r="AU12" s="65"/>
      <c r="AV12" s="65"/>
      <c r="AW12" s="65"/>
      <c r="AX12" s="65"/>
      <c r="AY12" s="65"/>
      <c r="AZ12" s="65"/>
      <c r="BA12" s="65"/>
      <c r="BB12" s="65"/>
      <c r="BC12" s="65"/>
      <c r="BD12" s="65"/>
      <c r="BE12" s="65"/>
      <c r="BF12" s="65"/>
      <c r="BG12" s="65"/>
      <c r="BH12" s="65"/>
      <c r="BI12" s="65"/>
      <c r="BJ12" s="65"/>
      <c r="BK12" s="65"/>
      <c r="BL12" s="65"/>
      <c r="BM12" s="65"/>
      <c r="BN12" s="65"/>
    </row>
    <row r="13" spans="1:68">
      <c r="A13" s="94" t="s">
        <v>36</v>
      </c>
      <c r="B13" s="81">
        <v>411526.75548000005</v>
      </c>
      <c r="C13" s="81">
        <v>493097</v>
      </c>
      <c r="D13" s="81">
        <v>632400.82995000016</v>
      </c>
      <c r="E13" s="81">
        <v>770073</v>
      </c>
      <c r="F13" s="81">
        <v>876067</v>
      </c>
      <c r="G13" s="81">
        <v>1126238.3586199998</v>
      </c>
      <c r="H13" s="81">
        <v>1498236</v>
      </c>
      <c r="I13" s="81">
        <v>1440192</v>
      </c>
      <c r="J13" s="67"/>
      <c r="K13" s="68">
        <v>362885</v>
      </c>
      <c r="L13" s="68">
        <v>406035</v>
      </c>
      <c r="M13" s="68">
        <v>448590</v>
      </c>
      <c r="N13" s="68">
        <v>480446</v>
      </c>
      <c r="O13" s="68">
        <v>768920</v>
      </c>
      <c r="P13" s="68">
        <v>1217510</v>
      </c>
      <c r="Q13" s="81">
        <v>1697956</v>
      </c>
      <c r="R13" s="68">
        <v>446122</v>
      </c>
      <c r="S13" s="68">
        <v>346850</v>
      </c>
      <c r="T13" s="68">
        <v>611548</v>
      </c>
      <c r="U13" s="68">
        <v>729855.60852000024</v>
      </c>
      <c r="V13" s="68">
        <v>792972</v>
      </c>
      <c r="W13" s="68">
        <v>1463152</v>
      </c>
      <c r="X13" s="81">
        <v>2134375.6085200002</v>
      </c>
      <c r="Y13" s="68">
        <v>696458.61600000004</v>
      </c>
      <c r="Z13" s="68">
        <v>724950</v>
      </c>
      <c r="AA13" s="68">
        <v>758978</v>
      </c>
      <c r="AB13" s="68">
        <v>906785</v>
      </c>
      <c r="AC13" s="68">
        <v>1421409</v>
      </c>
      <c r="AD13" s="68">
        <v>2180387</v>
      </c>
      <c r="AE13" s="81">
        <v>3087172</v>
      </c>
      <c r="AF13" s="68">
        <v>866198</v>
      </c>
      <c r="AG13" s="68">
        <v>1015835</v>
      </c>
      <c r="AH13" s="68">
        <v>1132759</v>
      </c>
      <c r="AI13" s="68">
        <v>1217831</v>
      </c>
      <c r="AJ13" s="68">
        <v>1882033</v>
      </c>
      <c r="AK13" s="68">
        <v>3014792</v>
      </c>
      <c r="AL13" s="81">
        <v>4232623</v>
      </c>
      <c r="AM13" s="68">
        <v>1036773</v>
      </c>
      <c r="AN13" s="68">
        <v>970829</v>
      </c>
      <c r="AO13" s="68">
        <v>933653</v>
      </c>
      <c r="AP13" s="68">
        <v>1162421</v>
      </c>
      <c r="AQ13" s="68">
        <v>2007602</v>
      </c>
      <c r="AR13" s="68">
        <v>2941255</v>
      </c>
      <c r="AS13" s="81">
        <v>4103676</v>
      </c>
      <c r="AT13" s="68">
        <v>1039031</v>
      </c>
      <c r="AU13" s="68">
        <v>1185559</v>
      </c>
      <c r="AV13" s="68">
        <v>1243880</v>
      </c>
      <c r="AW13" s="68">
        <v>1287676</v>
      </c>
      <c r="AX13" s="68">
        <v>2224590</v>
      </c>
      <c r="AY13" s="68">
        <v>3468470</v>
      </c>
      <c r="AZ13" s="81">
        <v>4756146</v>
      </c>
      <c r="BA13" s="68">
        <v>921267</v>
      </c>
      <c r="BB13" s="68">
        <v>1246448</v>
      </c>
      <c r="BC13" s="68">
        <v>1124689</v>
      </c>
      <c r="BD13" s="68">
        <v>1167975</v>
      </c>
      <c r="BE13" s="68">
        <v>2167715</v>
      </c>
      <c r="BF13" s="68">
        <v>3292404</v>
      </c>
      <c r="BG13" s="81">
        <v>4460379</v>
      </c>
      <c r="BH13" s="68">
        <v>1110638</v>
      </c>
      <c r="BI13" s="68">
        <v>1149034</v>
      </c>
      <c r="BJ13" s="68"/>
      <c r="BK13" s="68"/>
      <c r="BL13" s="68">
        <v>2259672</v>
      </c>
      <c r="BM13" s="68"/>
      <c r="BN13" s="81"/>
      <c r="BP13" s="69"/>
    </row>
    <row r="14" spans="1:68">
      <c r="B14" s="82"/>
      <c r="C14" s="82"/>
      <c r="D14" s="82"/>
      <c r="E14" s="82"/>
      <c r="F14" s="82"/>
      <c r="G14" s="82"/>
      <c r="H14" s="82"/>
      <c r="I14" s="82"/>
      <c r="K14" s="70"/>
      <c r="L14" s="70"/>
      <c r="M14" s="70"/>
      <c r="N14" s="70"/>
      <c r="O14" s="70"/>
      <c r="P14" s="70"/>
      <c r="Q14" s="82"/>
      <c r="R14" s="70"/>
      <c r="S14" s="70"/>
      <c r="T14" s="70"/>
      <c r="U14" s="70"/>
      <c r="V14" s="70"/>
      <c r="W14" s="70"/>
      <c r="X14" s="82"/>
      <c r="Y14" s="70"/>
      <c r="Z14" s="70"/>
      <c r="AA14" s="70"/>
      <c r="AB14" s="70"/>
      <c r="AC14" s="70"/>
      <c r="AD14" s="70"/>
      <c r="AE14" s="82"/>
      <c r="AF14" s="70"/>
      <c r="AG14" s="70"/>
      <c r="AH14" s="70"/>
      <c r="AI14" s="70"/>
      <c r="AJ14" s="70"/>
      <c r="AK14" s="70"/>
      <c r="AL14" s="82"/>
      <c r="AM14" s="70"/>
      <c r="AN14" s="70"/>
      <c r="AO14" s="70"/>
      <c r="AP14" s="70"/>
      <c r="AQ14" s="70"/>
      <c r="AR14" s="70"/>
      <c r="AS14" s="82"/>
      <c r="AT14" s="70"/>
      <c r="AU14" s="70"/>
      <c r="AV14" s="70"/>
      <c r="AW14" s="70"/>
      <c r="AX14" s="70"/>
      <c r="AY14" s="70"/>
      <c r="AZ14" s="82"/>
      <c r="BA14" s="70"/>
      <c r="BB14" s="70"/>
      <c r="BC14" s="70"/>
      <c r="BD14" s="70"/>
      <c r="BE14" s="70"/>
      <c r="BF14" s="70"/>
      <c r="BG14" s="82"/>
      <c r="BH14" s="70"/>
      <c r="BI14" s="70"/>
      <c r="BJ14" s="70"/>
      <c r="BK14" s="70"/>
      <c r="BL14" s="70"/>
      <c r="BM14" s="70"/>
      <c r="BN14" s="82"/>
    </row>
    <row r="15" spans="1:68">
      <c r="A15" s="95" t="s">
        <v>169</v>
      </c>
      <c r="B15" s="104">
        <v>-232916.83247999984</v>
      </c>
      <c r="C15" s="104">
        <v>-302483</v>
      </c>
      <c r="D15" s="104">
        <v>-350391.56238999998</v>
      </c>
      <c r="E15" s="104">
        <v>-450271</v>
      </c>
      <c r="F15" s="104">
        <v>-530095</v>
      </c>
      <c r="G15" s="104">
        <v>-687799.92723000015</v>
      </c>
      <c r="H15" s="104">
        <v>-973366</v>
      </c>
      <c r="I15" s="104">
        <v>-913791</v>
      </c>
      <c r="K15" s="112">
        <v>-232837</v>
      </c>
      <c r="L15" s="112">
        <v>-268621</v>
      </c>
      <c r="M15" s="112">
        <v>-294037</v>
      </c>
      <c r="N15" s="112">
        <v>-309315</v>
      </c>
      <c r="O15" s="112">
        <v>-501458</v>
      </c>
      <c r="P15" s="112">
        <v>-795495</v>
      </c>
      <c r="Q15" s="104">
        <v>-1104810</v>
      </c>
      <c r="R15" s="112">
        <v>-289601</v>
      </c>
      <c r="S15" s="112">
        <v>-228133</v>
      </c>
      <c r="T15" s="112">
        <v>-410352</v>
      </c>
      <c r="U15" s="112">
        <v>-505456</v>
      </c>
      <c r="V15" s="112">
        <v>-517734</v>
      </c>
      <c r="W15" s="112">
        <v>-928086</v>
      </c>
      <c r="X15" s="104">
        <v>-1433542</v>
      </c>
      <c r="Y15" s="112">
        <v>-487871.55</v>
      </c>
      <c r="Z15" s="112">
        <v>-506420</v>
      </c>
      <c r="AA15" s="112">
        <v>-534102</v>
      </c>
      <c r="AB15" s="112">
        <v>-649502</v>
      </c>
      <c r="AC15" s="112">
        <v>-994292</v>
      </c>
      <c r="AD15" s="112">
        <v>-1528394</v>
      </c>
      <c r="AE15" s="104">
        <v>-2177896</v>
      </c>
      <c r="AF15" s="112">
        <v>-612575</v>
      </c>
      <c r="AG15" s="112">
        <v>-735372</v>
      </c>
      <c r="AH15" s="112">
        <v>-810133</v>
      </c>
      <c r="AI15" s="112">
        <v>-873014</v>
      </c>
      <c r="AJ15" s="112">
        <v>-1347947</v>
      </c>
      <c r="AK15" s="112">
        <v>-2158080</v>
      </c>
      <c r="AL15" s="104">
        <v>-3031094</v>
      </c>
      <c r="AM15" s="112">
        <v>-709247</v>
      </c>
      <c r="AN15" s="112">
        <v>-636750</v>
      </c>
      <c r="AO15" s="112">
        <v>-631472</v>
      </c>
      <c r="AP15" s="112">
        <v>-849200</v>
      </c>
      <c r="AQ15" s="112">
        <v>-1345997</v>
      </c>
      <c r="AR15" s="112">
        <v>-1977469</v>
      </c>
      <c r="AS15" s="104">
        <v>-2826669</v>
      </c>
      <c r="AT15" s="112">
        <v>-687132</v>
      </c>
      <c r="AU15" s="112">
        <v>-812664</v>
      </c>
      <c r="AV15" s="112">
        <v>-879398</v>
      </c>
      <c r="AW15" s="112">
        <v>-914323</v>
      </c>
      <c r="AX15" s="112">
        <v>-1499796</v>
      </c>
      <c r="AY15" s="112">
        <v>-2379194</v>
      </c>
      <c r="AZ15" s="104">
        <v>-3293517</v>
      </c>
      <c r="BA15" s="112">
        <v>-650051</v>
      </c>
      <c r="BB15" s="112">
        <v>-880767</v>
      </c>
      <c r="BC15" s="112">
        <v>-777597</v>
      </c>
      <c r="BD15" s="112">
        <v>-809383</v>
      </c>
      <c r="BE15" s="112">
        <v>-1530818</v>
      </c>
      <c r="BF15" s="112">
        <v>-2308415</v>
      </c>
      <c r="BG15" s="104">
        <v>-3117798</v>
      </c>
      <c r="BH15" s="112">
        <v>-769603</v>
      </c>
      <c r="BI15" s="112">
        <v>-768808</v>
      </c>
      <c r="BJ15" s="112"/>
      <c r="BK15" s="112"/>
      <c r="BL15" s="112">
        <v>-1538411</v>
      </c>
      <c r="BM15" s="112"/>
      <c r="BN15" s="104"/>
      <c r="BP15" s="69"/>
    </row>
    <row r="16" spans="1:68">
      <c r="B16" s="82"/>
      <c r="C16" s="82"/>
      <c r="D16" s="82"/>
      <c r="E16" s="82"/>
      <c r="F16" s="82"/>
      <c r="G16" s="82"/>
      <c r="H16" s="82"/>
      <c r="I16" s="82"/>
      <c r="K16" s="70"/>
      <c r="L16" s="70"/>
      <c r="M16" s="70"/>
      <c r="N16" s="70"/>
      <c r="O16" s="70"/>
      <c r="P16" s="70"/>
      <c r="Q16" s="82"/>
      <c r="R16" s="70"/>
      <c r="S16" s="70"/>
      <c r="T16" s="70"/>
      <c r="U16" s="70"/>
      <c r="V16" s="70"/>
      <c r="W16" s="70"/>
      <c r="X16" s="88"/>
      <c r="Y16" s="70"/>
      <c r="Z16" s="70">
        <v>0</v>
      </c>
      <c r="AA16" s="70"/>
      <c r="AB16" s="70"/>
      <c r="AC16" s="70"/>
      <c r="AD16" s="70"/>
      <c r="AE16" s="88"/>
      <c r="AF16" s="70"/>
      <c r="AG16" s="70"/>
      <c r="AH16" s="70"/>
      <c r="AI16" s="70"/>
      <c r="AJ16" s="70"/>
      <c r="AK16" s="70"/>
      <c r="AL16" s="88"/>
      <c r="AM16" s="70"/>
      <c r="AN16" s="70"/>
      <c r="AO16" s="70"/>
      <c r="AP16" s="70"/>
      <c r="AQ16" s="70"/>
      <c r="AR16" s="70"/>
      <c r="AS16" s="88"/>
      <c r="AT16" s="70"/>
      <c r="AU16" s="70"/>
      <c r="AV16" s="70"/>
      <c r="AW16" s="70"/>
      <c r="AX16" s="70"/>
      <c r="AY16" s="70"/>
      <c r="AZ16" s="88"/>
      <c r="BA16" s="70"/>
      <c r="BB16" s="70"/>
      <c r="BC16" s="70"/>
      <c r="BD16" s="70"/>
      <c r="BE16" s="70"/>
      <c r="BF16" s="70"/>
      <c r="BG16" s="88"/>
      <c r="BH16" s="70"/>
      <c r="BI16" s="70"/>
      <c r="BJ16" s="70"/>
      <c r="BK16" s="70"/>
      <c r="BL16" s="70"/>
      <c r="BM16" s="70"/>
      <c r="BN16" s="88"/>
    </row>
    <row r="17" spans="1:68">
      <c r="A17" s="94" t="s">
        <v>170</v>
      </c>
      <c r="B17" s="105">
        <v>178609.92300000021</v>
      </c>
      <c r="C17" s="105">
        <v>190614</v>
      </c>
      <c r="D17" s="105">
        <v>282009.26756000018</v>
      </c>
      <c r="E17" s="105">
        <v>319801.96378000022</v>
      </c>
      <c r="F17" s="105">
        <v>345972</v>
      </c>
      <c r="G17" s="105">
        <v>438438.43138999969</v>
      </c>
      <c r="H17" s="105">
        <v>524870</v>
      </c>
      <c r="I17" s="105">
        <v>526401</v>
      </c>
      <c r="K17" s="113">
        <v>130048</v>
      </c>
      <c r="L17" s="113">
        <v>137414</v>
      </c>
      <c r="M17" s="113">
        <v>154553</v>
      </c>
      <c r="N17" s="113">
        <v>171131</v>
      </c>
      <c r="O17" s="113">
        <v>267462</v>
      </c>
      <c r="P17" s="113">
        <v>422015</v>
      </c>
      <c r="Q17" s="105">
        <v>593146</v>
      </c>
      <c r="R17" s="113">
        <v>156521</v>
      </c>
      <c r="S17" s="113">
        <v>118717</v>
      </c>
      <c r="T17" s="113">
        <v>201196</v>
      </c>
      <c r="U17" s="113">
        <v>224399.60852000024</v>
      </c>
      <c r="V17" s="113">
        <v>275238</v>
      </c>
      <c r="W17" s="113">
        <v>535066</v>
      </c>
      <c r="X17" s="105">
        <v>700833.60852000024</v>
      </c>
      <c r="Y17" s="113">
        <v>208587.06600000005</v>
      </c>
      <c r="Z17" s="113">
        <v>218530</v>
      </c>
      <c r="AA17" s="113">
        <v>224876</v>
      </c>
      <c r="AB17" s="113">
        <v>257283</v>
      </c>
      <c r="AC17" s="113">
        <v>427117</v>
      </c>
      <c r="AD17" s="113">
        <v>651993</v>
      </c>
      <c r="AE17" s="105">
        <v>909276</v>
      </c>
      <c r="AF17" s="113">
        <v>253623</v>
      </c>
      <c r="AG17" s="113">
        <v>280463</v>
      </c>
      <c r="AH17" s="113">
        <v>322626</v>
      </c>
      <c r="AI17" s="113">
        <v>344817</v>
      </c>
      <c r="AJ17" s="113">
        <v>534086</v>
      </c>
      <c r="AK17" s="113">
        <v>856712</v>
      </c>
      <c r="AL17" s="105">
        <v>1201529</v>
      </c>
      <c r="AM17" s="113">
        <v>327526</v>
      </c>
      <c r="AN17" s="113">
        <v>334079</v>
      </c>
      <c r="AO17" s="113">
        <v>302181</v>
      </c>
      <c r="AP17" s="113">
        <v>313221</v>
      </c>
      <c r="AQ17" s="113">
        <v>661605</v>
      </c>
      <c r="AR17" s="113">
        <v>963786</v>
      </c>
      <c r="AS17" s="105">
        <v>1277007</v>
      </c>
      <c r="AT17" s="113">
        <v>351899</v>
      </c>
      <c r="AU17" s="113">
        <v>372895</v>
      </c>
      <c r="AV17" s="113">
        <v>364482</v>
      </c>
      <c r="AW17" s="113">
        <v>373353</v>
      </c>
      <c r="AX17" s="113">
        <v>724794</v>
      </c>
      <c r="AY17" s="113">
        <v>1089276</v>
      </c>
      <c r="AZ17" s="105">
        <v>1462629</v>
      </c>
      <c r="BA17" s="113">
        <v>271216</v>
      </c>
      <c r="BB17" s="113">
        <v>365681</v>
      </c>
      <c r="BC17" s="113">
        <v>347092</v>
      </c>
      <c r="BD17" s="113">
        <v>358592</v>
      </c>
      <c r="BE17" s="113">
        <v>636897</v>
      </c>
      <c r="BF17" s="113">
        <v>983989</v>
      </c>
      <c r="BG17" s="105">
        <v>1342581</v>
      </c>
      <c r="BH17" s="113">
        <v>341035</v>
      </c>
      <c r="BI17" s="113">
        <v>380226</v>
      </c>
      <c r="BJ17" s="113"/>
      <c r="BK17" s="113"/>
      <c r="BL17" s="113">
        <v>721261</v>
      </c>
      <c r="BM17" s="113"/>
      <c r="BN17" s="105"/>
      <c r="BP17" s="69"/>
    </row>
    <row r="18" spans="1:68">
      <c r="B18" s="83"/>
      <c r="C18" s="83"/>
      <c r="D18" s="83"/>
      <c r="E18" s="83"/>
      <c r="F18" s="83"/>
      <c r="G18" s="83"/>
      <c r="H18" s="83"/>
      <c r="I18" s="83"/>
      <c r="K18" s="71"/>
      <c r="L18" s="71"/>
      <c r="M18" s="71"/>
      <c r="N18" s="71"/>
      <c r="O18" s="71"/>
      <c r="P18" s="71"/>
      <c r="Q18" s="83"/>
      <c r="R18" s="71"/>
      <c r="S18" s="71"/>
      <c r="T18" s="71"/>
      <c r="U18" s="71"/>
      <c r="V18" s="71"/>
      <c r="W18" s="71"/>
      <c r="X18" s="83"/>
      <c r="Y18" s="71"/>
      <c r="Z18" s="71"/>
      <c r="AA18" s="71"/>
      <c r="AB18" s="71"/>
      <c r="AC18" s="71"/>
      <c r="AD18" s="71"/>
      <c r="AE18" s="83"/>
      <c r="AF18" s="71"/>
      <c r="AG18" s="71"/>
      <c r="AH18" s="71"/>
      <c r="AI18" s="71"/>
      <c r="AJ18" s="71"/>
      <c r="AK18" s="71"/>
      <c r="AL18" s="83"/>
      <c r="AM18" s="71"/>
      <c r="AN18" s="71"/>
      <c r="AO18" s="71"/>
      <c r="AP18" s="71"/>
      <c r="AQ18" s="71"/>
      <c r="AR18" s="71"/>
      <c r="AS18" s="83"/>
      <c r="AT18" s="71"/>
      <c r="AU18" s="71"/>
      <c r="AV18" s="71"/>
      <c r="AW18" s="71"/>
      <c r="AX18" s="71"/>
      <c r="AY18" s="71"/>
      <c r="AZ18" s="83"/>
      <c r="BA18" s="71"/>
      <c r="BB18" s="71"/>
      <c r="BC18" s="71"/>
      <c r="BD18" s="71"/>
      <c r="BE18" s="71"/>
      <c r="BF18" s="71"/>
      <c r="BG18" s="83"/>
      <c r="BH18" s="71"/>
      <c r="BI18" s="71"/>
      <c r="BJ18" s="71"/>
      <c r="BK18" s="71"/>
      <c r="BL18" s="71"/>
      <c r="BM18" s="71"/>
      <c r="BN18" s="83"/>
    </row>
    <row r="19" spans="1:68">
      <c r="A19" s="94" t="s">
        <v>171</v>
      </c>
      <c r="B19" s="81"/>
      <c r="C19" s="81"/>
      <c r="D19" s="81"/>
      <c r="E19" s="81"/>
      <c r="F19" s="81"/>
      <c r="G19" s="81"/>
      <c r="H19" s="81"/>
      <c r="I19" s="81"/>
      <c r="K19" s="68"/>
      <c r="L19" s="68"/>
      <c r="M19" s="68"/>
      <c r="N19" s="68"/>
      <c r="O19" s="68"/>
      <c r="P19" s="68"/>
      <c r="Q19" s="81"/>
      <c r="R19" s="68"/>
      <c r="S19" s="68"/>
      <c r="T19" s="68"/>
      <c r="U19" s="68"/>
      <c r="V19" s="68"/>
      <c r="W19" s="68"/>
      <c r="X19" s="81"/>
      <c r="Y19" s="68"/>
      <c r="Z19" s="68"/>
      <c r="AA19" s="68"/>
      <c r="AB19" s="68"/>
      <c r="AC19" s="68"/>
      <c r="AD19" s="68"/>
      <c r="AE19" s="81"/>
      <c r="AF19" s="68"/>
      <c r="AG19" s="68"/>
      <c r="AH19" s="68"/>
      <c r="AI19" s="68"/>
      <c r="AJ19" s="68"/>
      <c r="AK19" s="68"/>
      <c r="AL19" s="81"/>
      <c r="AM19" s="68"/>
      <c r="AN19" s="68"/>
      <c r="AO19" s="68"/>
      <c r="AP19" s="68"/>
      <c r="AQ19" s="68"/>
      <c r="AR19" s="68"/>
      <c r="AS19" s="81"/>
      <c r="AT19" s="68"/>
      <c r="AU19" s="68"/>
      <c r="AV19" s="68"/>
      <c r="AW19" s="68"/>
      <c r="AX19" s="68"/>
      <c r="AY19" s="68"/>
      <c r="AZ19" s="81"/>
      <c r="BA19" s="68"/>
      <c r="BB19" s="68"/>
      <c r="BC19" s="68"/>
      <c r="BD19" s="68"/>
      <c r="BE19" s="68"/>
      <c r="BF19" s="68"/>
      <c r="BG19" s="81"/>
      <c r="BH19" s="68"/>
      <c r="BI19" s="68"/>
      <c r="BJ19" s="68"/>
      <c r="BK19" s="68"/>
      <c r="BL19" s="68"/>
      <c r="BM19" s="68"/>
      <c r="BN19" s="81"/>
    </row>
    <row r="20" spans="1:68">
      <c r="A20" s="95" t="s">
        <v>172</v>
      </c>
      <c r="B20" s="84">
        <v>-80218</v>
      </c>
      <c r="C20" s="84">
        <v>-87628</v>
      </c>
      <c r="D20" s="84">
        <v>-103662.44521999999</v>
      </c>
      <c r="E20" s="84">
        <v>-130497</v>
      </c>
      <c r="F20" s="84">
        <v>-143080</v>
      </c>
      <c r="G20" s="84">
        <v>-186564.03763000001</v>
      </c>
      <c r="H20" s="84">
        <v>-203527</v>
      </c>
      <c r="I20" s="84">
        <v>-207607</v>
      </c>
      <c r="K20" s="72">
        <v>-54166</v>
      </c>
      <c r="L20" s="72">
        <v>-61412</v>
      </c>
      <c r="M20" s="72">
        <v>-60009</v>
      </c>
      <c r="N20" s="72">
        <v>-60852</v>
      </c>
      <c r="O20" s="72">
        <v>-115578</v>
      </c>
      <c r="P20" s="72">
        <v>-175587</v>
      </c>
      <c r="Q20" s="84">
        <v>-236439</v>
      </c>
      <c r="R20" s="72">
        <v>-60213</v>
      </c>
      <c r="S20" s="72">
        <v>-46038</v>
      </c>
      <c r="T20" s="72">
        <v>-67606</v>
      </c>
      <c r="U20" s="72">
        <v>-86806</v>
      </c>
      <c r="V20" s="72">
        <v>-106251</v>
      </c>
      <c r="W20" s="72">
        <v>-173857</v>
      </c>
      <c r="X20" s="84">
        <v>-260663</v>
      </c>
      <c r="Y20" s="72">
        <v>-79903.163</v>
      </c>
      <c r="Z20" s="72">
        <v>-80003</v>
      </c>
      <c r="AA20" s="72">
        <v>-95013</v>
      </c>
      <c r="AB20" s="72">
        <v>-108458.56905000001</v>
      </c>
      <c r="AC20" s="72">
        <v>-159906</v>
      </c>
      <c r="AD20" s="72">
        <v>-254919</v>
      </c>
      <c r="AE20" s="84">
        <f>SUM(Y20:AB20)</f>
        <v>-363377.73204999999</v>
      </c>
      <c r="AF20" s="72">
        <v>-107596</v>
      </c>
      <c r="AG20" s="72">
        <v>-119978</v>
      </c>
      <c r="AH20" s="72">
        <v>-129064</v>
      </c>
      <c r="AI20" s="72">
        <v>-154638</v>
      </c>
      <c r="AJ20" s="72">
        <v>-227574</v>
      </c>
      <c r="AK20" s="72">
        <v>-356638</v>
      </c>
      <c r="AL20" s="84">
        <v>-511276</v>
      </c>
      <c r="AM20" s="72">
        <v>-135828</v>
      </c>
      <c r="AN20" s="72">
        <v>-144930</v>
      </c>
      <c r="AO20" s="72">
        <v>-137029</v>
      </c>
      <c r="AP20" s="72">
        <v>-142534</v>
      </c>
      <c r="AQ20" s="72">
        <v>-280758</v>
      </c>
      <c r="AR20" s="72">
        <v>-417787</v>
      </c>
      <c r="AS20" s="84">
        <v>-560321</v>
      </c>
      <c r="AT20" s="72">
        <v>-135413</v>
      </c>
      <c r="AU20" s="72">
        <v>-164588</v>
      </c>
      <c r="AV20" s="72">
        <v>-170379</v>
      </c>
      <c r="AW20" s="72">
        <v>-174354</v>
      </c>
      <c r="AX20" s="72">
        <v>-300001</v>
      </c>
      <c r="AY20" s="72">
        <v>-470380</v>
      </c>
      <c r="AZ20" s="84">
        <v>-644734</v>
      </c>
      <c r="BA20" s="72">
        <v>-137067</v>
      </c>
      <c r="BB20" s="72">
        <v>-164869</v>
      </c>
      <c r="BC20" s="72">
        <v>-150887</v>
      </c>
      <c r="BD20" s="72">
        <v>-151064</v>
      </c>
      <c r="BE20" s="72">
        <v>-301936</v>
      </c>
      <c r="BF20" s="72">
        <v>-452823</v>
      </c>
      <c r="BG20" s="84">
        <v>-603887</v>
      </c>
      <c r="BH20" s="72">
        <v>-140571</v>
      </c>
      <c r="BI20" s="72">
        <v>-157105</v>
      </c>
      <c r="BJ20" s="72"/>
      <c r="BK20" s="72"/>
      <c r="BL20" s="72">
        <v>-297676</v>
      </c>
      <c r="BM20" s="72"/>
      <c r="BN20" s="84"/>
      <c r="BP20" s="69"/>
    </row>
    <row r="21" spans="1:68">
      <c r="A21" s="95" t="s">
        <v>173</v>
      </c>
      <c r="B21" s="84">
        <v>-19849</v>
      </c>
      <c r="C21" s="84">
        <v>-22120</v>
      </c>
      <c r="D21" s="84">
        <v>-29127.907070000001</v>
      </c>
      <c r="E21" s="84">
        <v>-38381</v>
      </c>
      <c r="F21" s="84">
        <v>-34610</v>
      </c>
      <c r="G21" s="84">
        <v>-39513.770930000006</v>
      </c>
      <c r="H21" s="84">
        <v>-85450</v>
      </c>
      <c r="I21" s="84">
        <v>-75099</v>
      </c>
      <c r="K21" s="72">
        <v>-20724</v>
      </c>
      <c r="L21" s="72">
        <v>-27255</v>
      </c>
      <c r="M21" s="72">
        <v>-24969</v>
      </c>
      <c r="N21" s="72">
        <v>-34830</v>
      </c>
      <c r="O21" s="72">
        <v>-47979</v>
      </c>
      <c r="P21" s="72">
        <v>-72948</v>
      </c>
      <c r="Q21" s="84">
        <v>-107778</v>
      </c>
      <c r="R21" s="72">
        <v>-19186</v>
      </c>
      <c r="S21" s="72">
        <v>-22569</v>
      </c>
      <c r="T21" s="72">
        <v>-37343</v>
      </c>
      <c r="U21" s="72">
        <v>-63236</v>
      </c>
      <c r="V21" s="72">
        <v>-41755</v>
      </c>
      <c r="W21" s="72">
        <v>-79098</v>
      </c>
      <c r="X21" s="84">
        <v>-142334</v>
      </c>
      <c r="Y21" s="72">
        <v>-42661.815999999999</v>
      </c>
      <c r="Z21" s="72">
        <v>-46323</v>
      </c>
      <c r="AA21" s="72">
        <v>-47493</v>
      </c>
      <c r="AB21" s="72">
        <v>-46484.181660000002</v>
      </c>
      <c r="AC21" s="72">
        <v>-88985</v>
      </c>
      <c r="AD21" s="72">
        <v>-136478</v>
      </c>
      <c r="AE21" s="84">
        <f t="shared" ref="AE21:AE24" si="0">SUM(Y21:AB21)</f>
        <v>-182961.99765999999</v>
      </c>
      <c r="AF21" s="72">
        <v>-50811</v>
      </c>
      <c r="AG21" s="72">
        <v>-50122</v>
      </c>
      <c r="AH21" s="72">
        <v>-54502</v>
      </c>
      <c r="AI21" s="72">
        <v>-69586</v>
      </c>
      <c r="AJ21" s="72">
        <v>-100933</v>
      </c>
      <c r="AK21" s="72">
        <v>-155435</v>
      </c>
      <c r="AL21" s="84">
        <v>-225021</v>
      </c>
      <c r="AM21" s="72">
        <v>-62852</v>
      </c>
      <c r="AN21" s="72">
        <v>-63248</v>
      </c>
      <c r="AO21" s="72">
        <v>-54602</v>
      </c>
      <c r="AP21" s="72">
        <v>-57438</v>
      </c>
      <c r="AQ21" s="72">
        <v>-126100</v>
      </c>
      <c r="AR21" s="72">
        <v>-180702</v>
      </c>
      <c r="AS21" s="84">
        <v>-238140</v>
      </c>
      <c r="AT21" s="72">
        <v>-63424</v>
      </c>
      <c r="AU21" s="72">
        <v>-66202</v>
      </c>
      <c r="AV21" s="72">
        <v>-65526</v>
      </c>
      <c r="AW21" s="72">
        <v>-64190</v>
      </c>
      <c r="AX21" s="72">
        <v>-129626</v>
      </c>
      <c r="AY21" s="72">
        <v>-195152</v>
      </c>
      <c r="AZ21" s="84">
        <v>-259342</v>
      </c>
      <c r="BA21" s="72">
        <v>-50783</v>
      </c>
      <c r="BB21" s="72">
        <v>-70275</v>
      </c>
      <c r="BC21" s="72">
        <v>-71767</v>
      </c>
      <c r="BD21" s="72">
        <v>-64663</v>
      </c>
      <c r="BE21" s="72">
        <v>-121058</v>
      </c>
      <c r="BF21" s="72">
        <v>-192825</v>
      </c>
      <c r="BG21" s="84">
        <v>-257488</v>
      </c>
      <c r="BH21" s="72">
        <v>-68142</v>
      </c>
      <c r="BI21" s="72">
        <v>-74861</v>
      </c>
      <c r="BJ21" s="72"/>
      <c r="BK21" s="72"/>
      <c r="BL21" s="72">
        <v>-143003</v>
      </c>
      <c r="BM21" s="72"/>
      <c r="BN21" s="84"/>
      <c r="BP21" s="69"/>
    </row>
    <row r="22" spans="1:68">
      <c r="A22" s="95" t="s">
        <v>174</v>
      </c>
      <c r="B22" s="84">
        <v>-4968</v>
      </c>
      <c r="C22" s="84">
        <v>-8001</v>
      </c>
      <c r="D22" s="84">
        <v>-13663.645</v>
      </c>
      <c r="E22" s="84">
        <v>-7521</v>
      </c>
      <c r="F22" s="84">
        <v>-8781</v>
      </c>
      <c r="G22" s="84">
        <v>-23007.048280000003</v>
      </c>
      <c r="H22" s="84">
        <v>0</v>
      </c>
      <c r="I22" s="84">
        <v>0</v>
      </c>
      <c r="K22" s="72">
        <v>0</v>
      </c>
      <c r="L22" s="72">
        <v>0</v>
      </c>
      <c r="M22" s="72">
        <v>0</v>
      </c>
      <c r="N22" s="72">
        <v>0</v>
      </c>
      <c r="O22" s="72">
        <v>0</v>
      </c>
      <c r="P22" s="72">
        <v>0</v>
      </c>
      <c r="Q22" s="84">
        <v>0</v>
      </c>
      <c r="R22" s="72">
        <v>0</v>
      </c>
      <c r="S22" s="72">
        <v>0</v>
      </c>
      <c r="T22" s="72">
        <v>0</v>
      </c>
      <c r="U22" s="72">
        <v>0</v>
      </c>
      <c r="V22" s="72">
        <v>0</v>
      </c>
      <c r="W22" s="72">
        <v>0</v>
      </c>
      <c r="X22" s="84">
        <v>0</v>
      </c>
      <c r="Y22" s="72">
        <v>0</v>
      </c>
      <c r="Z22" s="72">
        <v>0</v>
      </c>
      <c r="AA22" s="72">
        <v>0</v>
      </c>
      <c r="AB22" s="72">
        <v>0</v>
      </c>
      <c r="AC22" s="72">
        <v>0</v>
      </c>
      <c r="AD22" s="72">
        <v>0</v>
      </c>
      <c r="AE22" s="84">
        <f t="shared" si="0"/>
        <v>0</v>
      </c>
      <c r="AF22" s="72">
        <v>0</v>
      </c>
      <c r="AG22" s="72">
        <v>0</v>
      </c>
      <c r="AH22" s="72">
        <v>0</v>
      </c>
      <c r="AI22" s="72">
        <v>0</v>
      </c>
      <c r="AJ22" s="72">
        <v>0</v>
      </c>
      <c r="AK22" s="72">
        <v>0</v>
      </c>
      <c r="AL22" s="84">
        <v>0</v>
      </c>
      <c r="AM22" s="72">
        <v>0</v>
      </c>
      <c r="AN22" s="72">
        <v>0</v>
      </c>
      <c r="AO22" s="72">
        <v>0</v>
      </c>
      <c r="AP22" s="72">
        <v>0</v>
      </c>
      <c r="AQ22" s="72">
        <v>0</v>
      </c>
      <c r="AR22" s="72">
        <v>0</v>
      </c>
      <c r="AS22" s="84">
        <v>0</v>
      </c>
      <c r="AT22" s="72">
        <v>0</v>
      </c>
      <c r="AU22" s="72">
        <v>0</v>
      </c>
      <c r="AV22" s="72">
        <v>0</v>
      </c>
      <c r="AW22" s="72">
        <v>0</v>
      </c>
      <c r="AX22" s="72">
        <v>0</v>
      </c>
      <c r="AY22" s="72">
        <v>0</v>
      </c>
      <c r="AZ22" s="84">
        <v>0</v>
      </c>
      <c r="BA22" s="72">
        <v>0</v>
      </c>
      <c r="BB22" s="72">
        <v>0</v>
      </c>
      <c r="BC22" s="72">
        <v>0</v>
      </c>
      <c r="BD22" s="72">
        <v>0</v>
      </c>
      <c r="BE22" s="72">
        <v>0</v>
      </c>
      <c r="BF22" s="72">
        <v>0</v>
      </c>
      <c r="BG22" s="84">
        <v>0</v>
      </c>
      <c r="BH22" s="72">
        <v>0</v>
      </c>
      <c r="BI22" s="72" t="s">
        <v>336</v>
      </c>
      <c r="BJ22" s="72"/>
      <c r="BK22" s="72"/>
      <c r="BL22" s="72" t="s">
        <v>337</v>
      </c>
      <c r="BM22" s="72"/>
      <c r="BN22" s="84"/>
      <c r="BP22" s="69"/>
    </row>
    <row r="23" spans="1:68">
      <c r="A23" s="95" t="s">
        <v>175</v>
      </c>
      <c r="B23" s="84">
        <v>0</v>
      </c>
      <c r="C23" s="84">
        <v>0</v>
      </c>
      <c r="D23" s="84">
        <v>0</v>
      </c>
      <c r="E23" s="84">
        <v>0</v>
      </c>
      <c r="F23" s="84">
        <v>0</v>
      </c>
      <c r="G23" s="84">
        <v>0</v>
      </c>
      <c r="H23" s="84">
        <v>0</v>
      </c>
      <c r="I23" s="84">
        <v>0</v>
      </c>
      <c r="K23" s="72">
        <v>0</v>
      </c>
      <c r="L23" s="72">
        <v>0</v>
      </c>
      <c r="M23" s="72">
        <v>0</v>
      </c>
      <c r="N23" s="72">
        <v>0</v>
      </c>
      <c r="O23" s="72">
        <v>0</v>
      </c>
      <c r="P23" s="72">
        <v>0</v>
      </c>
      <c r="Q23" s="84">
        <v>0</v>
      </c>
      <c r="R23" s="72">
        <v>0</v>
      </c>
      <c r="S23" s="72">
        <v>0</v>
      </c>
      <c r="T23" s="72">
        <v>0</v>
      </c>
      <c r="U23" s="72">
        <v>0</v>
      </c>
      <c r="V23" s="72">
        <v>0</v>
      </c>
      <c r="W23" s="72">
        <v>0</v>
      </c>
      <c r="X23" s="84">
        <v>0</v>
      </c>
      <c r="Y23" s="72">
        <v>0</v>
      </c>
      <c r="Z23" s="72">
        <v>0</v>
      </c>
      <c r="AA23" s="72">
        <v>0</v>
      </c>
      <c r="AB23" s="72">
        <v>0</v>
      </c>
      <c r="AC23" s="72">
        <v>0</v>
      </c>
      <c r="AD23" s="72">
        <v>0</v>
      </c>
      <c r="AE23" s="84">
        <f t="shared" si="0"/>
        <v>0</v>
      </c>
      <c r="AF23" s="72">
        <v>0</v>
      </c>
      <c r="AG23" s="72">
        <v>0</v>
      </c>
      <c r="AH23" s="72">
        <v>0</v>
      </c>
      <c r="AI23" s="72">
        <v>0</v>
      </c>
      <c r="AJ23" s="72">
        <v>0</v>
      </c>
      <c r="AK23" s="72">
        <v>0</v>
      </c>
      <c r="AL23" s="84">
        <v>0</v>
      </c>
      <c r="AM23" s="72">
        <v>0</v>
      </c>
      <c r="AN23" s="72">
        <v>0</v>
      </c>
      <c r="AO23" s="72">
        <v>0</v>
      </c>
      <c r="AP23" s="72">
        <v>0</v>
      </c>
      <c r="AQ23" s="72">
        <v>0</v>
      </c>
      <c r="AR23" s="72">
        <v>0</v>
      </c>
      <c r="AS23" s="84">
        <v>0</v>
      </c>
      <c r="AT23" s="72">
        <v>0</v>
      </c>
      <c r="AU23" s="72">
        <v>0</v>
      </c>
      <c r="AV23" s="72">
        <v>0</v>
      </c>
      <c r="AW23" s="72">
        <v>0</v>
      </c>
      <c r="AX23" s="72">
        <v>0</v>
      </c>
      <c r="AY23" s="72">
        <v>0</v>
      </c>
      <c r="AZ23" s="84">
        <v>0</v>
      </c>
      <c r="BA23" s="72">
        <v>0</v>
      </c>
      <c r="BB23" s="72">
        <v>0</v>
      </c>
      <c r="BC23" s="72">
        <v>0</v>
      </c>
      <c r="BD23" s="72">
        <v>0</v>
      </c>
      <c r="BE23" s="72">
        <v>0</v>
      </c>
      <c r="BF23" s="72">
        <v>0</v>
      </c>
      <c r="BG23" s="84">
        <v>0</v>
      </c>
      <c r="BH23" s="72">
        <v>0</v>
      </c>
      <c r="BI23" s="72" t="s">
        <v>336</v>
      </c>
      <c r="BJ23" s="72"/>
      <c r="BK23" s="72"/>
      <c r="BL23" s="72" t="s">
        <v>337</v>
      </c>
      <c r="BM23" s="72"/>
      <c r="BN23" s="84"/>
      <c r="BP23" s="69"/>
    </row>
    <row r="24" spans="1:68">
      <c r="A24" s="95" t="s">
        <v>176</v>
      </c>
      <c r="B24" s="104">
        <v>-1375</v>
      </c>
      <c r="C24" s="104">
        <v>-103</v>
      </c>
      <c r="D24" s="104">
        <v>-32562.994930000001</v>
      </c>
      <c r="E24" s="104">
        <v>-52075</v>
      </c>
      <c r="F24" s="104">
        <v>-48315</v>
      </c>
      <c r="G24" s="104">
        <v>-55713.191169999991</v>
      </c>
      <c r="H24" s="104">
        <v>-53870</v>
      </c>
      <c r="I24" s="104">
        <v>-55694</v>
      </c>
      <c r="K24" s="112">
        <v>-14409</v>
      </c>
      <c r="L24" s="112">
        <v>-15624</v>
      </c>
      <c r="M24" s="112">
        <v>-15454</v>
      </c>
      <c r="N24" s="112">
        <v>-19513</v>
      </c>
      <c r="O24" s="112">
        <v>-30033</v>
      </c>
      <c r="P24" s="112">
        <v>-45487</v>
      </c>
      <c r="Q24" s="104">
        <v>-65000</v>
      </c>
      <c r="R24" s="112">
        <v>-14995</v>
      </c>
      <c r="S24" s="112">
        <v>17129</v>
      </c>
      <c r="T24" s="112">
        <v>8722</v>
      </c>
      <c r="U24" s="112">
        <v>77681</v>
      </c>
      <c r="V24" s="112">
        <v>2134</v>
      </c>
      <c r="W24" s="112">
        <v>-47776</v>
      </c>
      <c r="X24" s="104">
        <v>88537</v>
      </c>
      <c r="Y24" s="112">
        <v>9983.2240000000002</v>
      </c>
      <c r="Z24" s="112">
        <v>-3373</v>
      </c>
      <c r="AA24" s="112">
        <v>-7742</v>
      </c>
      <c r="AB24" s="112">
        <v>803.75071000000025</v>
      </c>
      <c r="AC24" s="112">
        <v>6610</v>
      </c>
      <c r="AD24" s="112">
        <v>-1132</v>
      </c>
      <c r="AE24" s="104">
        <f t="shared" si="0"/>
        <v>-328.02528999999959</v>
      </c>
      <c r="AF24" s="112">
        <v>-4903</v>
      </c>
      <c r="AG24" s="112">
        <v>-6835</v>
      </c>
      <c r="AH24" s="112">
        <v>-6750</v>
      </c>
      <c r="AI24" s="112">
        <v>16630</v>
      </c>
      <c r="AJ24" s="112">
        <v>-11738</v>
      </c>
      <c r="AK24" s="112">
        <v>-18488</v>
      </c>
      <c r="AL24" s="104">
        <v>-1858</v>
      </c>
      <c r="AM24" s="112">
        <v>-2912</v>
      </c>
      <c r="AN24" s="112">
        <v>-7127</v>
      </c>
      <c r="AO24" s="112">
        <v>-2609</v>
      </c>
      <c r="AP24" s="112">
        <v>55427</v>
      </c>
      <c r="AQ24" s="112">
        <v>-10039</v>
      </c>
      <c r="AR24" s="112">
        <v>-12648</v>
      </c>
      <c r="AS24" s="104">
        <v>42779</v>
      </c>
      <c r="AT24" s="112">
        <v>-8047</v>
      </c>
      <c r="AU24" s="112">
        <v>-7046</v>
      </c>
      <c r="AV24" s="112">
        <v>-2872</v>
      </c>
      <c r="AW24" s="112">
        <v>3729</v>
      </c>
      <c r="AX24" s="112">
        <v>-15093</v>
      </c>
      <c r="AY24" s="112">
        <v>-17965</v>
      </c>
      <c r="AZ24" s="104">
        <v>-14236</v>
      </c>
      <c r="BA24" s="112">
        <v>-30965</v>
      </c>
      <c r="BB24" s="112">
        <v>-4676</v>
      </c>
      <c r="BC24" s="112">
        <v>-10320</v>
      </c>
      <c r="BD24" s="112">
        <v>-10093</v>
      </c>
      <c r="BE24" s="112">
        <v>-35641</v>
      </c>
      <c r="BF24" s="112">
        <v>-45961</v>
      </c>
      <c r="BG24" s="104">
        <v>-56054</v>
      </c>
      <c r="BH24" s="112">
        <v>-4716</v>
      </c>
      <c r="BI24" s="112">
        <v>-8363</v>
      </c>
      <c r="BJ24" s="112"/>
      <c r="BK24" s="112"/>
      <c r="BL24" s="112">
        <v>-13079</v>
      </c>
      <c r="BM24" s="112"/>
      <c r="BN24" s="104"/>
      <c r="BP24" s="69"/>
    </row>
    <row r="25" spans="1:68">
      <c r="A25" s="96"/>
      <c r="B25" s="82"/>
      <c r="C25" s="82"/>
      <c r="D25" s="82"/>
      <c r="E25" s="82"/>
      <c r="F25" s="82"/>
      <c r="G25" s="82"/>
      <c r="H25" s="82"/>
      <c r="I25" s="82"/>
      <c r="K25" s="70"/>
      <c r="L25" s="70"/>
      <c r="M25" s="70"/>
      <c r="N25" s="70"/>
      <c r="O25" s="70"/>
      <c r="P25" s="70"/>
      <c r="Q25" s="82"/>
      <c r="R25" s="70"/>
      <c r="S25" s="70"/>
      <c r="T25" s="70"/>
      <c r="U25" s="70"/>
      <c r="V25" s="70"/>
      <c r="W25" s="70"/>
      <c r="X25" s="82"/>
      <c r="Y25" s="70"/>
      <c r="Z25" s="70">
        <v>0</v>
      </c>
      <c r="AA25" s="70"/>
      <c r="AB25" s="70"/>
      <c r="AC25" s="70"/>
      <c r="AD25" s="70"/>
      <c r="AE25" s="82"/>
      <c r="AF25" s="73">
        <f>AF26/AB26</f>
        <v>1.0594982450904702</v>
      </c>
      <c r="AG25" s="73"/>
      <c r="AH25" s="73"/>
      <c r="AI25" s="73"/>
      <c r="AJ25" s="70"/>
      <c r="AK25" s="70"/>
      <c r="AL25" s="82"/>
      <c r="AM25" s="73"/>
      <c r="AN25" s="73"/>
      <c r="AO25" s="70"/>
      <c r="AP25" s="70"/>
      <c r="AQ25" s="70"/>
      <c r="AR25" s="70"/>
      <c r="AS25" s="82"/>
      <c r="AT25" s="73"/>
      <c r="AU25" s="73"/>
      <c r="AV25" s="73"/>
      <c r="AW25" s="70"/>
      <c r="AX25" s="70"/>
      <c r="AY25" s="70"/>
      <c r="AZ25" s="82"/>
      <c r="BA25" s="73"/>
      <c r="BB25" s="73"/>
      <c r="BC25" s="73"/>
      <c r="BD25" s="70"/>
      <c r="BE25" s="70"/>
      <c r="BF25" s="70"/>
      <c r="BG25" s="82"/>
      <c r="BH25" s="73"/>
      <c r="BI25" s="73"/>
      <c r="BJ25" s="73"/>
      <c r="BK25" s="70"/>
      <c r="BL25" s="70"/>
      <c r="BM25" s="70"/>
      <c r="BN25" s="82"/>
    </row>
    <row r="26" spans="1:68">
      <c r="B26" s="104">
        <v>-106410</v>
      </c>
      <c r="C26" s="104">
        <v>-117852</v>
      </c>
      <c r="D26" s="104">
        <v>-179016.99202000001</v>
      </c>
      <c r="E26" s="104">
        <v>-228473.71980999998</v>
      </c>
      <c r="F26" s="104">
        <v>-234786</v>
      </c>
      <c r="G26" s="104">
        <v>-304798.04799854703</v>
      </c>
      <c r="H26" s="104">
        <v>-342847</v>
      </c>
      <c r="I26" s="104">
        <v>-338400</v>
      </c>
      <c r="K26" s="112">
        <v>-89299</v>
      </c>
      <c r="L26" s="112">
        <v>-104291</v>
      </c>
      <c r="M26" s="112">
        <v>-100432</v>
      </c>
      <c r="N26" s="112">
        <v>-115195</v>
      </c>
      <c r="O26" s="112">
        <v>-193590</v>
      </c>
      <c r="P26" s="112">
        <v>-294022</v>
      </c>
      <c r="Q26" s="104">
        <v>-409217</v>
      </c>
      <c r="R26" s="112">
        <v>-94394</v>
      </c>
      <c r="S26" s="112">
        <v>-51478</v>
      </c>
      <c r="T26" s="112">
        <v>-96227</v>
      </c>
      <c r="U26" s="112">
        <v>-72361</v>
      </c>
      <c r="V26" s="112">
        <v>-145872</v>
      </c>
      <c r="W26" s="112">
        <v>-300731</v>
      </c>
      <c r="X26" s="104">
        <v>-314460</v>
      </c>
      <c r="Y26" s="112">
        <v>-112581.75499999999</v>
      </c>
      <c r="Z26" s="112">
        <v>-129699</v>
      </c>
      <c r="AA26" s="112">
        <v>-150248</v>
      </c>
      <c r="AB26" s="112">
        <v>-154139</v>
      </c>
      <c r="AC26" s="112">
        <v>-242281</v>
      </c>
      <c r="AD26" s="112">
        <v>-392529</v>
      </c>
      <c r="AE26" s="104">
        <v>-546668</v>
      </c>
      <c r="AF26" s="112">
        <v>-163310</v>
      </c>
      <c r="AG26" s="112">
        <v>-176935</v>
      </c>
      <c r="AH26" s="112">
        <v>-190316</v>
      </c>
      <c r="AI26" s="112">
        <v>-207594</v>
      </c>
      <c r="AJ26" s="112">
        <v>-340245</v>
      </c>
      <c r="AK26" s="112">
        <v>-530561</v>
      </c>
      <c r="AL26" s="104">
        <v>-738155</v>
      </c>
      <c r="AM26" s="112">
        <v>-201592</v>
      </c>
      <c r="AN26" s="112">
        <v>-215305</v>
      </c>
      <c r="AO26" s="112">
        <v>-194240</v>
      </c>
      <c r="AP26" s="112">
        <v>-144545</v>
      </c>
      <c r="AQ26" s="112">
        <v>-416897</v>
      </c>
      <c r="AR26" s="112">
        <v>-611137</v>
      </c>
      <c r="AS26" s="104">
        <v>-755682</v>
      </c>
      <c r="AT26" s="112">
        <v>-206884</v>
      </c>
      <c r="AU26" s="112">
        <v>-237836</v>
      </c>
      <c r="AV26" s="112">
        <v>-238777</v>
      </c>
      <c r="AW26" s="112">
        <v>-234815</v>
      </c>
      <c r="AX26" s="112">
        <v>-444720</v>
      </c>
      <c r="AY26" s="112">
        <v>-683497</v>
      </c>
      <c r="AZ26" s="104">
        <v>-918312</v>
      </c>
      <c r="BA26" s="112">
        <v>-218815</v>
      </c>
      <c r="BB26" s="112">
        <v>-239820</v>
      </c>
      <c r="BC26" s="112">
        <v>-232974</v>
      </c>
      <c r="BD26" s="112">
        <v>-225820</v>
      </c>
      <c r="BE26" s="112">
        <v>-458635</v>
      </c>
      <c r="BF26" s="112">
        <v>-691609</v>
      </c>
      <c r="BG26" s="104">
        <v>-917429</v>
      </c>
      <c r="BH26" s="112">
        <v>-213429</v>
      </c>
      <c r="BI26" s="112">
        <v>-240329</v>
      </c>
      <c r="BJ26" s="112"/>
      <c r="BK26" s="112"/>
      <c r="BL26" s="112">
        <v>-453758</v>
      </c>
      <c r="BM26" s="112"/>
      <c r="BN26" s="104"/>
      <c r="BP26" s="69"/>
    </row>
    <row r="27" spans="1:68">
      <c r="B27" s="85"/>
      <c r="C27" s="85"/>
      <c r="D27" s="85"/>
      <c r="E27" s="85"/>
      <c r="F27" s="85"/>
      <c r="G27" s="85"/>
      <c r="H27" s="85"/>
      <c r="I27" s="85"/>
      <c r="K27" s="74"/>
      <c r="L27" s="74"/>
      <c r="M27" s="74"/>
      <c r="N27" s="74"/>
      <c r="O27" s="74"/>
      <c r="P27" s="74"/>
      <c r="Q27" s="85"/>
      <c r="R27" s="74"/>
      <c r="S27" s="74"/>
      <c r="T27" s="74"/>
      <c r="U27" s="74"/>
      <c r="V27" s="74"/>
      <c r="W27" s="74"/>
      <c r="X27" s="89"/>
      <c r="Y27" s="74"/>
      <c r="Z27" s="74"/>
      <c r="AA27" s="74"/>
      <c r="AB27" s="74"/>
      <c r="AC27" s="74"/>
      <c r="AD27" s="74"/>
      <c r="AE27" s="89"/>
      <c r="AF27" s="75"/>
      <c r="AG27" s="75"/>
      <c r="AH27" s="75"/>
      <c r="AI27" s="75"/>
      <c r="AJ27" s="75"/>
      <c r="AK27" s="75"/>
      <c r="AL27" s="89"/>
      <c r="AM27" s="75"/>
      <c r="AN27" s="75"/>
      <c r="AO27" s="75"/>
      <c r="AP27" s="75"/>
      <c r="AQ27" s="75"/>
      <c r="AR27" s="75"/>
      <c r="AS27" s="89"/>
      <c r="AT27" s="75"/>
      <c r="AU27" s="75"/>
      <c r="AV27" s="75"/>
      <c r="AW27" s="75"/>
      <c r="AX27" s="75"/>
      <c r="AY27" s="75"/>
      <c r="AZ27" s="89"/>
      <c r="BA27" s="75"/>
      <c r="BB27" s="75"/>
      <c r="BC27" s="75"/>
      <c r="BD27" s="75"/>
      <c r="BE27" s="75"/>
      <c r="BF27" s="75"/>
      <c r="BG27" s="89"/>
      <c r="BH27" s="75"/>
      <c r="BI27" s="75"/>
      <c r="BJ27" s="75"/>
      <c r="BK27" s="75"/>
      <c r="BL27" s="75"/>
      <c r="BM27" s="75"/>
      <c r="BN27" s="89"/>
    </row>
    <row r="28" spans="1:68">
      <c r="A28" s="94" t="s">
        <v>177</v>
      </c>
      <c r="B28" s="81">
        <v>72200</v>
      </c>
      <c r="C28" s="81">
        <v>72762</v>
      </c>
      <c r="D28" s="81">
        <v>102992.27554000018</v>
      </c>
      <c r="E28" s="81">
        <v>91328.243970000243</v>
      </c>
      <c r="F28" s="81">
        <v>111186</v>
      </c>
      <c r="G28" s="81">
        <v>133640.38339145266</v>
      </c>
      <c r="H28" s="81">
        <v>182023</v>
      </c>
      <c r="I28" s="81">
        <v>188001</v>
      </c>
      <c r="K28" s="68">
        <v>40749</v>
      </c>
      <c r="L28" s="68">
        <v>33123</v>
      </c>
      <c r="M28" s="68">
        <v>54121</v>
      </c>
      <c r="N28" s="68">
        <v>55936</v>
      </c>
      <c r="O28" s="68">
        <v>73872</v>
      </c>
      <c r="P28" s="68">
        <v>127993</v>
      </c>
      <c r="Q28" s="81">
        <v>183929</v>
      </c>
      <c r="R28" s="68">
        <v>62127</v>
      </c>
      <c r="S28" s="68">
        <v>67239</v>
      </c>
      <c r="T28" s="68">
        <v>104969</v>
      </c>
      <c r="U28" s="68">
        <v>152038.60852000024</v>
      </c>
      <c r="V28" s="68">
        <v>129366</v>
      </c>
      <c r="W28" s="68">
        <v>234335</v>
      </c>
      <c r="X28" s="81">
        <v>386373.60852000024</v>
      </c>
      <c r="Y28" s="68">
        <v>96005.31100000006</v>
      </c>
      <c r="Z28" s="68">
        <v>88831</v>
      </c>
      <c r="AA28" s="68">
        <v>74628</v>
      </c>
      <c r="AB28" s="68">
        <v>103144</v>
      </c>
      <c r="AC28" s="68">
        <v>184836</v>
      </c>
      <c r="AD28" s="68">
        <v>259464</v>
      </c>
      <c r="AE28" s="81">
        <v>362608</v>
      </c>
      <c r="AF28" s="68">
        <v>90313</v>
      </c>
      <c r="AG28" s="68">
        <v>103528</v>
      </c>
      <c r="AH28" s="68">
        <v>132310</v>
      </c>
      <c r="AI28" s="68">
        <v>137223</v>
      </c>
      <c r="AJ28" s="68">
        <v>193841</v>
      </c>
      <c r="AK28" s="68">
        <v>326151</v>
      </c>
      <c r="AL28" s="81">
        <v>463374</v>
      </c>
      <c r="AM28" s="68">
        <v>125934</v>
      </c>
      <c r="AN28" s="68">
        <v>118774</v>
      </c>
      <c r="AO28" s="68">
        <v>107941</v>
      </c>
      <c r="AP28" s="68">
        <v>168676</v>
      </c>
      <c r="AQ28" s="68">
        <v>244708</v>
      </c>
      <c r="AR28" s="68">
        <v>352649</v>
      </c>
      <c r="AS28" s="81">
        <v>521325</v>
      </c>
      <c r="AT28" s="68">
        <v>145015</v>
      </c>
      <c r="AU28" s="68">
        <v>135059</v>
      </c>
      <c r="AV28" s="68">
        <v>125705</v>
      </c>
      <c r="AW28" s="68">
        <v>138538</v>
      </c>
      <c r="AX28" s="68">
        <v>280074</v>
      </c>
      <c r="AY28" s="68">
        <v>405779</v>
      </c>
      <c r="AZ28" s="81">
        <v>544317</v>
      </c>
      <c r="BA28" s="68">
        <v>52401</v>
      </c>
      <c r="BB28" s="68">
        <v>125861</v>
      </c>
      <c r="BC28" s="68">
        <v>114118</v>
      </c>
      <c r="BD28" s="68">
        <v>132772</v>
      </c>
      <c r="BE28" s="68">
        <v>178262</v>
      </c>
      <c r="BF28" s="68">
        <v>292380</v>
      </c>
      <c r="BG28" s="81">
        <v>425152</v>
      </c>
      <c r="BH28" s="68">
        <v>127606</v>
      </c>
      <c r="BI28" s="68">
        <v>139897</v>
      </c>
      <c r="BJ28" s="68"/>
      <c r="BK28" s="68"/>
      <c r="BL28" s="68">
        <v>267503</v>
      </c>
      <c r="BM28" s="68"/>
      <c r="BN28" s="81"/>
      <c r="BP28" s="69"/>
    </row>
    <row r="29" spans="1:68">
      <c r="B29" s="85"/>
      <c r="C29" s="85"/>
      <c r="D29" s="85"/>
      <c r="E29" s="85"/>
      <c r="F29" s="85"/>
      <c r="G29" s="85"/>
      <c r="H29" s="85"/>
      <c r="I29" s="85"/>
      <c r="K29" s="74"/>
      <c r="L29" s="74"/>
      <c r="M29" s="74"/>
      <c r="N29" s="74"/>
      <c r="O29" s="74"/>
      <c r="P29" s="74"/>
      <c r="Q29" s="85"/>
      <c r="R29" s="74"/>
      <c r="S29" s="74"/>
      <c r="T29" s="74"/>
      <c r="U29" s="74"/>
      <c r="V29" s="74"/>
      <c r="W29" s="74"/>
      <c r="X29" s="85"/>
      <c r="Y29" s="74"/>
      <c r="Z29" s="74"/>
      <c r="AA29" s="74"/>
      <c r="AB29" s="74"/>
      <c r="AC29" s="74"/>
      <c r="AD29" s="74"/>
      <c r="AE29" s="85"/>
      <c r="AF29" s="74"/>
      <c r="AG29" s="74"/>
      <c r="AH29" s="74"/>
      <c r="AI29" s="74"/>
      <c r="AJ29" s="74"/>
      <c r="AK29" s="74"/>
      <c r="AL29" s="85"/>
      <c r="AM29" s="74"/>
      <c r="AN29" s="74"/>
      <c r="AO29" s="74"/>
      <c r="AP29" s="74"/>
      <c r="AQ29" s="74"/>
      <c r="AR29" s="74"/>
      <c r="AS29" s="85"/>
      <c r="AT29" s="74"/>
      <c r="AU29" s="74"/>
      <c r="AV29" s="74"/>
      <c r="AW29" s="74"/>
      <c r="AX29" s="74"/>
      <c r="AY29" s="74"/>
      <c r="AZ29" s="85"/>
      <c r="BA29" s="74"/>
      <c r="BB29" s="74"/>
      <c r="BC29" s="74"/>
      <c r="BD29" s="74"/>
      <c r="BE29" s="74"/>
      <c r="BF29" s="74"/>
      <c r="BG29" s="85"/>
      <c r="BH29" s="74"/>
      <c r="BI29" s="74"/>
      <c r="BJ29" s="74"/>
      <c r="BK29" s="74"/>
      <c r="BL29" s="74"/>
      <c r="BM29" s="74"/>
      <c r="BN29" s="85"/>
    </row>
    <row r="30" spans="1:68">
      <c r="A30" s="95" t="s">
        <v>178</v>
      </c>
      <c r="B30" s="84">
        <v>5586</v>
      </c>
      <c r="C30" s="84">
        <v>-5114.6487000000016</v>
      </c>
      <c r="D30" s="84">
        <v>-2877.8593700000001</v>
      </c>
      <c r="E30" s="84">
        <v>-4688</v>
      </c>
      <c r="F30" s="84">
        <v>-4056</v>
      </c>
      <c r="G30" s="84">
        <v>3966.8963299999959</v>
      </c>
      <c r="H30" s="84">
        <v>64784</v>
      </c>
      <c r="I30" s="84">
        <v>48383</v>
      </c>
      <c r="K30" s="72">
        <v>12264</v>
      </c>
      <c r="L30" s="72">
        <v>12904</v>
      </c>
      <c r="M30" s="72">
        <v>16285</v>
      </c>
      <c r="N30" s="72">
        <v>14781</v>
      </c>
      <c r="O30" s="72">
        <v>25168</v>
      </c>
      <c r="P30" s="72">
        <v>41453</v>
      </c>
      <c r="Q30" s="84">
        <v>56234</v>
      </c>
      <c r="R30" s="72">
        <v>10802</v>
      </c>
      <c r="S30" s="72">
        <v>11303</v>
      </c>
      <c r="T30" s="72">
        <v>8181</v>
      </c>
      <c r="U30" s="72">
        <v>70619</v>
      </c>
      <c r="V30" s="72">
        <v>22105</v>
      </c>
      <c r="W30" s="72">
        <v>30286</v>
      </c>
      <c r="X30" s="84">
        <v>100905</v>
      </c>
      <c r="Y30" s="72">
        <v>12901.991000000002</v>
      </c>
      <c r="Z30" s="72">
        <v>15104</v>
      </c>
      <c r="AA30" s="72">
        <v>20645</v>
      </c>
      <c r="AB30" s="72">
        <v>24209</v>
      </c>
      <c r="AC30" s="72">
        <v>28006</v>
      </c>
      <c r="AD30" s="72">
        <v>48651</v>
      </c>
      <c r="AE30" s="84">
        <v>72860</v>
      </c>
      <c r="AF30" s="72">
        <v>34510</v>
      </c>
      <c r="AG30" s="72">
        <v>25589</v>
      </c>
      <c r="AH30" s="72">
        <v>38657</v>
      </c>
      <c r="AI30" s="72">
        <v>55332</v>
      </c>
      <c r="AJ30" s="72">
        <v>60099</v>
      </c>
      <c r="AK30" s="72">
        <v>98756</v>
      </c>
      <c r="AL30" s="84">
        <v>154088</v>
      </c>
      <c r="AM30" s="72">
        <v>59905</v>
      </c>
      <c r="AN30" s="72">
        <v>53352</v>
      </c>
      <c r="AO30" s="72">
        <v>55084</v>
      </c>
      <c r="AP30" s="72">
        <v>54402</v>
      </c>
      <c r="AQ30" s="72">
        <v>113257</v>
      </c>
      <c r="AR30" s="72">
        <v>168341</v>
      </c>
      <c r="AS30" s="84">
        <v>222743</v>
      </c>
      <c r="AT30" s="72">
        <v>52089</v>
      </c>
      <c r="AU30" s="72">
        <v>50397</v>
      </c>
      <c r="AV30" s="72">
        <v>51539</v>
      </c>
      <c r="AW30" s="72">
        <v>48620</v>
      </c>
      <c r="AX30" s="72">
        <v>102486</v>
      </c>
      <c r="AY30" s="72">
        <v>154025</v>
      </c>
      <c r="AZ30" s="84">
        <v>202645</v>
      </c>
      <c r="BA30" s="72">
        <v>46224</v>
      </c>
      <c r="BB30" s="72">
        <v>55635</v>
      </c>
      <c r="BC30" s="72">
        <v>66377</v>
      </c>
      <c r="BD30" s="72">
        <v>74538</v>
      </c>
      <c r="BE30" s="72">
        <v>101859</v>
      </c>
      <c r="BF30" s="72">
        <v>168236</v>
      </c>
      <c r="BG30" s="84">
        <v>242774</v>
      </c>
      <c r="BH30" s="72">
        <v>65011</v>
      </c>
      <c r="BI30" s="72">
        <v>69425</v>
      </c>
      <c r="BJ30" s="72"/>
      <c r="BK30" s="72"/>
      <c r="BL30" s="72">
        <v>134436</v>
      </c>
      <c r="BM30" s="72"/>
      <c r="BN30" s="84"/>
      <c r="BP30" s="69"/>
    </row>
    <row r="31" spans="1:68">
      <c r="A31" s="95" t="s">
        <v>179</v>
      </c>
      <c r="B31" s="84">
        <v>-19824</v>
      </c>
      <c r="C31" s="84"/>
      <c r="D31" s="84"/>
      <c r="E31" s="84"/>
      <c r="F31" s="84"/>
      <c r="G31" s="84"/>
      <c r="H31" s="84">
        <v>-42240</v>
      </c>
      <c r="I31" s="84">
        <v>-43600</v>
      </c>
      <c r="K31" s="72">
        <v>-8931</v>
      </c>
      <c r="L31" s="72">
        <v>-7388</v>
      </c>
      <c r="M31" s="72">
        <v>-8565</v>
      </c>
      <c r="N31" s="72">
        <v>-10111</v>
      </c>
      <c r="O31" s="72">
        <v>-16319</v>
      </c>
      <c r="P31" s="72">
        <v>-24884</v>
      </c>
      <c r="Q31" s="84">
        <v>-34995</v>
      </c>
      <c r="R31" s="72">
        <v>-11665</v>
      </c>
      <c r="S31" s="72">
        <v>-10306</v>
      </c>
      <c r="T31" s="72">
        <v>-12285</v>
      </c>
      <c r="U31" s="72">
        <v>-13495</v>
      </c>
      <c r="V31" s="72">
        <v>-21971</v>
      </c>
      <c r="W31" s="72">
        <v>-34256</v>
      </c>
      <c r="X31" s="84">
        <v>-47751</v>
      </c>
      <c r="Y31" s="72">
        <v>-13517.296999999999</v>
      </c>
      <c r="Z31" s="72">
        <v>-12240</v>
      </c>
      <c r="AA31" s="72">
        <v>-11106</v>
      </c>
      <c r="AB31" s="72">
        <v>-13301</v>
      </c>
      <c r="AC31" s="72">
        <v>-25757</v>
      </c>
      <c r="AD31" s="72">
        <v>-36863</v>
      </c>
      <c r="AE31" s="84">
        <v>-50164</v>
      </c>
      <c r="AF31" s="72">
        <v>-14388</v>
      </c>
      <c r="AG31" s="72">
        <v>-22216</v>
      </c>
      <c r="AH31" s="72">
        <v>-30729</v>
      </c>
      <c r="AI31" s="72">
        <v>-54680</v>
      </c>
      <c r="AJ31" s="72">
        <v>-36604</v>
      </c>
      <c r="AK31" s="72">
        <v>-67333</v>
      </c>
      <c r="AL31" s="84">
        <v>-122013</v>
      </c>
      <c r="AM31" s="72">
        <v>-57514</v>
      </c>
      <c r="AN31" s="72">
        <v>-55614</v>
      </c>
      <c r="AO31" s="72">
        <v>-51377</v>
      </c>
      <c r="AP31" s="72">
        <v>-49925</v>
      </c>
      <c r="AQ31" s="72">
        <v>-113128</v>
      </c>
      <c r="AR31" s="72">
        <v>-164505</v>
      </c>
      <c r="AS31" s="84">
        <v>-214430</v>
      </c>
      <c r="AT31" s="72">
        <v>-36568</v>
      </c>
      <c r="AU31" s="72">
        <v>-39196</v>
      </c>
      <c r="AV31" s="72">
        <v>-43124</v>
      </c>
      <c r="AW31" s="72">
        <v>-48071</v>
      </c>
      <c r="AX31" s="72">
        <v>-75764</v>
      </c>
      <c r="AY31" s="72">
        <v>-118888</v>
      </c>
      <c r="AZ31" s="84">
        <v>-166959</v>
      </c>
      <c r="BA31" s="72">
        <v>-44128</v>
      </c>
      <c r="BB31" s="72">
        <v>-36287</v>
      </c>
      <c r="BC31" s="72">
        <v>-34189</v>
      </c>
      <c r="BD31" s="72">
        <v>-42077</v>
      </c>
      <c r="BE31" s="72">
        <v>-80415</v>
      </c>
      <c r="BF31" s="72">
        <v>-114604</v>
      </c>
      <c r="BG31" s="84">
        <v>-156681</v>
      </c>
      <c r="BH31" s="72">
        <v>-35584</v>
      </c>
      <c r="BI31" s="72">
        <v>-33351</v>
      </c>
      <c r="BJ31" s="72"/>
      <c r="BK31" s="72"/>
      <c r="BL31" s="72">
        <v>-68935</v>
      </c>
      <c r="BM31" s="72"/>
      <c r="BN31" s="84"/>
      <c r="BP31" s="69"/>
    </row>
    <row r="32" spans="1:68">
      <c r="A32" s="95" t="s">
        <v>180</v>
      </c>
      <c r="B32" s="106">
        <v>-3874</v>
      </c>
      <c r="C32" s="106">
        <v>-5022.6230200000027</v>
      </c>
      <c r="D32" s="106">
        <v>-8685.4195900000013</v>
      </c>
      <c r="E32" s="106">
        <v>-25190</v>
      </c>
      <c r="F32" s="106">
        <v>-42419</v>
      </c>
      <c r="G32" s="106">
        <v>18524.792919999985</v>
      </c>
      <c r="H32" s="106">
        <v>-7108</v>
      </c>
      <c r="I32" s="106">
        <v>-34856</v>
      </c>
      <c r="K32" s="110">
        <v>-2347</v>
      </c>
      <c r="L32" s="110">
        <v>5423</v>
      </c>
      <c r="M32" s="110">
        <v>-28661</v>
      </c>
      <c r="N32" s="110">
        <v>10885</v>
      </c>
      <c r="O32" s="110">
        <v>3076</v>
      </c>
      <c r="P32" s="110">
        <v>-25585</v>
      </c>
      <c r="Q32" s="106">
        <v>-14700</v>
      </c>
      <c r="R32" s="110">
        <v>-114682</v>
      </c>
      <c r="S32" s="110">
        <v>-22169</v>
      </c>
      <c r="T32" s="110">
        <v>5551</v>
      </c>
      <c r="U32" s="110">
        <v>8498</v>
      </c>
      <c r="V32" s="110">
        <v>-136851</v>
      </c>
      <c r="W32" s="110">
        <v>-131300</v>
      </c>
      <c r="X32" s="106">
        <v>-122802</v>
      </c>
      <c r="Y32" s="110">
        <v>-7860.0510000000004</v>
      </c>
      <c r="Z32" s="110">
        <v>-581</v>
      </c>
      <c r="AA32" s="110">
        <v>182</v>
      </c>
      <c r="AB32" s="110">
        <v>-6519</v>
      </c>
      <c r="AC32" s="110">
        <v>-8441</v>
      </c>
      <c r="AD32" s="110">
        <v>-8259</v>
      </c>
      <c r="AE32" s="106">
        <v>-14778</v>
      </c>
      <c r="AF32" s="110">
        <v>-6523</v>
      </c>
      <c r="AG32" s="110">
        <v>-11882</v>
      </c>
      <c r="AH32" s="110">
        <v>-12578</v>
      </c>
      <c r="AI32" s="110">
        <v>5597</v>
      </c>
      <c r="AJ32" s="110">
        <v>-18405</v>
      </c>
      <c r="AK32" s="110">
        <v>-30983</v>
      </c>
      <c r="AL32" s="106">
        <v>-25386</v>
      </c>
      <c r="AM32" s="110">
        <v>-7838</v>
      </c>
      <c r="AN32" s="110">
        <v>2881</v>
      </c>
      <c r="AO32" s="110">
        <v>-9004</v>
      </c>
      <c r="AP32" s="110">
        <v>1017</v>
      </c>
      <c r="AQ32" s="110">
        <v>-4957</v>
      </c>
      <c r="AR32" s="110">
        <v>-13961</v>
      </c>
      <c r="AS32" s="106">
        <v>-12944</v>
      </c>
      <c r="AT32" s="110">
        <v>-6130</v>
      </c>
      <c r="AU32" s="110">
        <v>-24388</v>
      </c>
      <c r="AV32" s="110">
        <v>-7978</v>
      </c>
      <c r="AW32" s="110">
        <v>-26672</v>
      </c>
      <c r="AX32" s="110">
        <v>-30518</v>
      </c>
      <c r="AY32" s="110">
        <v>-38496</v>
      </c>
      <c r="AZ32" s="106">
        <v>-65168</v>
      </c>
      <c r="BA32" s="110">
        <v>-5051</v>
      </c>
      <c r="BB32" s="110">
        <v>-8224</v>
      </c>
      <c r="BC32" s="110">
        <v>-2814</v>
      </c>
      <c r="BD32" s="110">
        <v>-14967</v>
      </c>
      <c r="BE32" s="110">
        <v>-13275</v>
      </c>
      <c r="BF32" s="110">
        <v>-16089</v>
      </c>
      <c r="BG32" s="106">
        <v>-31056</v>
      </c>
      <c r="BH32" s="110">
        <v>-6445</v>
      </c>
      <c r="BI32" s="110">
        <v>-6303</v>
      </c>
      <c r="BJ32" s="110"/>
      <c r="BK32" s="110"/>
      <c r="BL32" s="110">
        <v>-12748</v>
      </c>
      <c r="BM32" s="110"/>
      <c r="BN32" s="106"/>
      <c r="BP32" s="69"/>
    </row>
    <row r="33" spans="1:68">
      <c r="B33" s="86"/>
      <c r="C33" s="86"/>
      <c r="D33" s="86"/>
      <c r="E33" s="86"/>
      <c r="F33" s="86"/>
      <c r="G33" s="86"/>
      <c r="H33" s="86"/>
      <c r="I33" s="86"/>
      <c r="K33" s="76"/>
      <c r="L33" s="76"/>
      <c r="M33" s="76"/>
      <c r="N33" s="76"/>
      <c r="O33" s="76"/>
      <c r="P33" s="76"/>
      <c r="Q33" s="86"/>
      <c r="R33" s="76"/>
      <c r="S33" s="76"/>
      <c r="T33" s="76"/>
      <c r="U33" s="76"/>
      <c r="V33" s="76"/>
      <c r="W33" s="76"/>
      <c r="X33" s="86"/>
      <c r="Y33" s="76"/>
      <c r="Z33" s="76"/>
      <c r="AA33" s="76"/>
      <c r="AB33" s="76"/>
      <c r="AC33" s="76"/>
      <c r="AD33" s="76"/>
      <c r="AE33" s="86"/>
      <c r="AF33" s="76"/>
      <c r="AG33" s="76"/>
      <c r="AH33" s="76"/>
      <c r="AI33" s="76"/>
      <c r="AJ33" s="76"/>
      <c r="AK33" s="76"/>
      <c r="AL33" s="86"/>
      <c r="AM33" s="76"/>
      <c r="AN33" s="76"/>
      <c r="AO33" s="76"/>
      <c r="AP33" s="76"/>
      <c r="AQ33" s="76"/>
      <c r="AR33" s="76"/>
      <c r="AS33" s="86"/>
      <c r="AT33" s="76"/>
      <c r="AU33" s="76"/>
      <c r="AV33" s="76"/>
      <c r="AW33" s="76"/>
      <c r="AX33" s="76"/>
      <c r="AY33" s="76"/>
      <c r="AZ33" s="86"/>
      <c r="BA33" s="76"/>
      <c r="BB33" s="76"/>
      <c r="BC33" s="76"/>
      <c r="BD33" s="76"/>
      <c r="BE33" s="76"/>
      <c r="BF33" s="76"/>
      <c r="BG33" s="86"/>
      <c r="BH33" s="76"/>
      <c r="BI33" s="76"/>
      <c r="BJ33" s="76"/>
      <c r="BK33" s="76"/>
      <c r="BL33" s="76"/>
      <c r="BM33" s="76"/>
      <c r="BN33" s="86"/>
    </row>
    <row r="34" spans="1:68">
      <c r="A34" s="94" t="s">
        <v>181</v>
      </c>
      <c r="B34" s="107">
        <v>54088</v>
      </c>
      <c r="C34" s="107">
        <v>62624</v>
      </c>
      <c r="D34" s="107">
        <v>91428.996580000181</v>
      </c>
      <c r="E34" s="107">
        <v>61450.089870000244</v>
      </c>
      <c r="F34" s="107">
        <v>64711</v>
      </c>
      <c r="G34" s="107">
        <v>156132.07264145266</v>
      </c>
      <c r="H34" s="107">
        <v>197459</v>
      </c>
      <c r="I34" s="107">
        <v>157928</v>
      </c>
      <c r="K34" s="111">
        <v>41735</v>
      </c>
      <c r="L34" s="111">
        <v>44062</v>
      </c>
      <c r="M34" s="111">
        <v>33180</v>
      </c>
      <c r="N34" s="111">
        <v>71491</v>
      </c>
      <c r="O34" s="111">
        <v>85797</v>
      </c>
      <c r="P34" s="111">
        <v>118977</v>
      </c>
      <c r="Q34" s="107">
        <v>190468</v>
      </c>
      <c r="R34" s="111">
        <v>-53418</v>
      </c>
      <c r="S34" s="111">
        <v>46067</v>
      </c>
      <c r="T34" s="111">
        <v>106416</v>
      </c>
      <c r="U34" s="111">
        <v>217660.60852000024</v>
      </c>
      <c r="V34" s="111">
        <v>-7351</v>
      </c>
      <c r="W34" s="111">
        <v>99065</v>
      </c>
      <c r="X34" s="107">
        <v>316725.60852000024</v>
      </c>
      <c r="Y34" s="111">
        <v>87529.954000000056</v>
      </c>
      <c r="Z34" s="111">
        <v>91114</v>
      </c>
      <c r="AA34" s="111">
        <v>84349</v>
      </c>
      <c r="AB34" s="111">
        <v>107533</v>
      </c>
      <c r="AC34" s="111">
        <v>178644</v>
      </c>
      <c r="AD34" s="111">
        <v>262993</v>
      </c>
      <c r="AE34" s="107">
        <v>370526</v>
      </c>
      <c r="AF34" s="111">
        <v>103912</v>
      </c>
      <c r="AG34" s="111">
        <v>95019</v>
      </c>
      <c r="AH34" s="111">
        <v>127660</v>
      </c>
      <c r="AI34" s="111">
        <v>143472</v>
      </c>
      <c r="AJ34" s="111">
        <v>198931</v>
      </c>
      <c r="AK34" s="111">
        <v>326591</v>
      </c>
      <c r="AL34" s="107">
        <v>470063</v>
      </c>
      <c r="AM34" s="111">
        <v>120487</v>
      </c>
      <c r="AN34" s="111">
        <v>119393</v>
      </c>
      <c r="AO34" s="111">
        <v>102644</v>
      </c>
      <c r="AP34" s="111">
        <v>174170</v>
      </c>
      <c r="AQ34" s="111">
        <v>239880</v>
      </c>
      <c r="AR34" s="111">
        <v>342524</v>
      </c>
      <c r="AS34" s="107">
        <v>516694</v>
      </c>
      <c r="AT34" s="111">
        <v>154406</v>
      </c>
      <c r="AU34" s="111">
        <v>121872</v>
      </c>
      <c r="AV34" s="111">
        <v>126142</v>
      </c>
      <c r="AW34" s="111">
        <v>112415</v>
      </c>
      <c r="AX34" s="111">
        <v>276278</v>
      </c>
      <c r="AY34" s="111">
        <v>402420</v>
      </c>
      <c r="AZ34" s="107">
        <v>514835</v>
      </c>
      <c r="BA34" s="111">
        <v>49446</v>
      </c>
      <c r="BB34" s="111">
        <v>136985</v>
      </c>
      <c r="BC34" s="111">
        <v>143492</v>
      </c>
      <c r="BD34" s="111">
        <v>150266</v>
      </c>
      <c r="BE34" s="111">
        <v>186431</v>
      </c>
      <c r="BF34" s="111">
        <v>329923</v>
      </c>
      <c r="BG34" s="107">
        <v>480189</v>
      </c>
      <c r="BH34" s="111">
        <v>150588</v>
      </c>
      <c r="BI34" s="111">
        <v>169668</v>
      </c>
      <c r="BJ34" s="111"/>
      <c r="BK34" s="111"/>
      <c r="BL34" s="111">
        <v>320256</v>
      </c>
      <c r="BM34" s="111"/>
      <c r="BN34" s="107"/>
      <c r="BP34" s="69"/>
    </row>
    <row r="35" spans="1:68">
      <c r="B35" s="85"/>
      <c r="C35" s="85"/>
      <c r="D35" s="85"/>
      <c r="E35" s="85"/>
      <c r="F35" s="85"/>
      <c r="G35" s="85"/>
      <c r="H35" s="85"/>
      <c r="I35" s="85"/>
      <c r="K35" s="74"/>
      <c r="L35" s="74"/>
      <c r="M35" s="74"/>
      <c r="N35" s="74"/>
      <c r="O35" s="74"/>
      <c r="P35" s="74"/>
      <c r="Q35" s="85"/>
      <c r="R35" s="74"/>
      <c r="S35" s="74"/>
      <c r="T35" s="74"/>
      <c r="U35" s="74"/>
      <c r="V35" s="74"/>
      <c r="W35" s="74"/>
      <c r="X35" s="85"/>
      <c r="Y35" s="74"/>
      <c r="Z35" s="74"/>
      <c r="AA35" s="74"/>
      <c r="AB35" s="74"/>
      <c r="AC35" s="74"/>
      <c r="AD35" s="74"/>
      <c r="AE35" s="85"/>
      <c r="AF35" s="74"/>
      <c r="AG35" s="74"/>
      <c r="AH35" s="74"/>
      <c r="AI35" s="74"/>
      <c r="AJ35" s="74"/>
      <c r="AK35" s="74"/>
      <c r="AL35" s="85"/>
      <c r="AM35" s="74"/>
      <c r="AN35" s="74"/>
      <c r="AO35" s="74"/>
      <c r="AP35" s="74"/>
      <c r="AQ35" s="74"/>
      <c r="AR35" s="74"/>
      <c r="AS35" s="85"/>
      <c r="AT35" s="74"/>
      <c r="AU35" s="74"/>
      <c r="AV35" s="74"/>
      <c r="AW35" s="74"/>
      <c r="AX35" s="74"/>
      <c r="AY35" s="74"/>
      <c r="AZ35" s="85"/>
      <c r="BA35" s="74"/>
      <c r="BB35" s="74"/>
      <c r="BC35" s="74"/>
      <c r="BD35" s="74"/>
      <c r="BE35" s="74"/>
      <c r="BF35" s="74"/>
      <c r="BG35" s="85"/>
      <c r="BH35" s="74"/>
      <c r="BI35" s="74"/>
      <c r="BJ35" s="74"/>
      <c r="BK35" s="74"/>
      <c r="BL35" s="74"/>
      <c r="BM35" s="74"/>
      <c r="BN35" s="85"/>
    </row>
    <row r="36" spans="1:68">
      <c r="A36" s="95" t="s">
        <v>182</v>
      </c>
      <c r="B36" s="87">
        <v>-3796</v>
      </c>
      <c r="C36" s="87">
        <v>-6843.2648199999994</v>
      </c>
      <c r="D36" s="87">
        <v>-16512.547990000003</v>
      </c>
      <c r="E36" s="87">
        <v>-1252</v>
      </c>
      <c r="F36" s="87">
        <v>-4381</v>
      </c>
      <c r="G36" s="87">
        <v>-23096.61851</v>
      </c>
      <c r="H36" s="87">
        <v>-7175</v>
      </c>
      <c r="I36" s="87">
        <v>-2588</v>
      </c>
      <c r="K36" s="77">
        <v>-3441</v>
      </c>
      <c r="L36" s="77">
        <v>-354</v>
      </c>
      <c r="M36" s="77">
        <v>675</v>
      </c>
      <c r="N36" s="77">
        <v>159</v>
      </c>
      <c r="O36" s="77">
        <v>-3795</v>
      </c>
      <c r="P36" s="77">
        <v>-3120</v>
      </c>
      <c r="Q36" s="87">
        <v>-2961</v>
      </c>
      <c r="R36" s="77">
        <v>-396</v>
      </c>
      <c r="S36" s="77">
        <v>-438</v>
      </c>
      <c r="T36" s="77">
        <v>-430</v>
      </c>
      <c r="U36" s="77">
        <v>-4020</v>
      </c>
      <c r="V36" s="77">
        <v>-834</v>
      </c>
      <c r="W36" s="77">
        <v>-1264</v>
      </c>
      <c r="X36" s="87">
        <v>-5284</v>
      </c>
      <c r="Y36" s="77">
        <v>-491.64800000000014</v>
      </c>
      <c r="Z36" s="77">
        <v>-1670</v>
      </c>
      <c r="AA36" s="77">
        <v>-5871</v>
      </c>
      <c r="AB36" s="77">
        <v>1621</v>
      </c>
      <c r="AC36" s="77">
        <v>-2162</v>
      </c>
      <c r="AD36" s="77">
        <v>-8033</v>
      </c>
      <c r="AE36" s="87">
        <v>-6412</v>
      </c>
      <c r="AF36" s="77">
        <v>-17431</v>
      </c>
      <c r="AG36" s="77">
        <v>16084</v>
      </c>
      <c r="AH36" s="77">
        <v>-15249</v>
      </c>
      <c r="AI36" s="77">
        <v>13238</v>
      </c>
      <c r="AJ36" s="77">
        <v>-1347</v>
      </c>
      <c r="AK36" s="77">
        <v>-16596</v>
      </c>
      <c r="AL36" s="87">
        <v>-3358</v>
      </c>
      <c r="AM36" s="77">
        <v>-2352</v>
      </c>
      <c r="AN36" s="77">
        <v>-305</v>
      </c>
      <c r="AO36" s="77">
        <v>-7214</v>
      </c>
      <c r="AP36" s="77">
        <v>2140</v>
      </c>
      <c r="AQ36" s="77">
        <v>-2657</v>
      </c>
      <c r="AR36" s="77">
        <v>-9871</v>
      </c>
      <c r="AS36" s="87">
        <v>-7731</v>
      </c>
      <c r="AT36" s="77">
        <v>-1441</v>
      </c>
      <c r="AU36" s="77">
        <v>-1148</v>
      </c>
      <c r="AV36" s="77">
        <v>-2066</v>
      </c>
      <c r="AW36" s="77">
        <v>1278</v>
      </c>
      <c r="AX36" s="77">
        <v>-2589</v>
      </c>
      <c r="AY36" s="77">
        <v>-4655</v>
      </c>
      <c r="AZ36" s="87">
        <v>-3377</v>
      </c>
      <c r="BA36" s="77">
        <v>-5635</v>
      </c>
      <c r="BB36" s="77">
        <v>-2712</v>
      </c>
      <c r="BC36" s="77">
        <v>-3022</v>
      </c>
      <c r="BD36" s="77">
        <v>-4487</v>
      </c>
      <c r="BE36" s="77">
        <v>-8347</v>
      </c>
      <c r="BF36" s="77">
        <v>-11369</v>
      </c>
      <c r="BG36" s="87">
        <v>-15856</v>
      </c>
      <c r="BH36" s="77">
        <v>-5458</v>
      </c>
      <c r="BI36" s="77">
        <v>3525</v>
      </c>
      <c r="BJ36" s="77"/>
      <c r="BK36" s="77"/>
      <c r="BL36" s="77">
        <v>-1933</v>
      </c>
      <c r="BM36" s="77"/>
      <c r="BN36" s="87"/>
      <c r="BP36" s="69"/>
    </row>
    <row r="37" spans="1:68">
      <c r="A37" s="95" t="s">
        <v>183</v>
      </c>
      <c r="B37" s="106"/>
      <c r="C37" s="106"/>
      <c r="D37" s="106"/>
      <c r="E37" s="106"/>
      <c r="F37" s="106"/>
      <c r="G37" s="106"/>
      <c r="H37" s="106">
        <v>-6492.1</v>
      </c>
      <c r="I37" s="106">
        <v>7156.1</v>
      </c>
      <c r="K37" s="110">
        <v>1158</v>
      </c>
      <c r="L37" s="110">
        <v>-1109</v>
      </c>
      <c r="M37" s="110">
        <v>2236</v>
      </c>
      <c r="N37" s="110">
        <v>-398.61999999999989</v>
      </c>
      <c r="O37" s="110">
        <v>49</v>
      </c>
      <c r="P37" s="110">
        <v>2285</v>
      </c>
      <c r="Q37" s="106">
        <v>1886.38</v>
      </c>
      <c r="R37" s="110">
        <v>29478</v>
      </c>
      <c r="S37" s="110">
        <v>5375</v>
      </c>
      <c r="T37" s="110">
        <v>-11444</v>
      </c>
      <c r="U37" s="110">
        <v>-6895</v>
      </c>
      <c r="V37" s="110">
        <v>34853</v>
      </c>
      <c r="W37" s="110">
        <v>23409</v>
      </c>
      <c r="X37" s="106">
        <v>16514</v>
      </c>
      <c r="Y37" s="110">
        <v>2668.982</v>
      </c>
      <c r="Z37" s="110">
        <v>-4168</v>
      </c>
      <c r="AA37" s="110">
        <v>9882</v>
      </c>
      <c r="AB37" s="110">
        <v>-8988</v>
      </c>
      <c r="AC37" s="110">
        <v>-1499</v>
      </c>
      <c r="AD37" s="110">
        <v>8383</v>
      </c>
      <c r="AE37" s="106">
        <v>-605</v>
      </c>
      <c r="AF37" s="110">
        <v>12085</v>
      </c>
      <c r="AG37" s="110">
        <v>-14327</v>
      </c>
      <c r="AH37" s="110">
        <v>10255</v>
      </c>
      <c r="AI37" s="110">
        <v>4530</v>
      </c>
      <c r="AJ37" s="110">
        <v>-2242</v>
      </c>
      <c r="AK37" s="110">
        <v>8013</v>
      </c>
      <c r="AL37" s="106">
        <v>12543</v>
      </c>
      <c r="AM37" s="110">
        <v>13920</v>
      </c>
      <c r="AN37" s="110">
        <v>-1067</v>
      </c>
      <c r="AO37" s="110">
        <v>15520</v>
      </c>
      <c r="AP37" s="110">
        <v>8222</v>
      </c>
      <c r="AQ37" s="110">
        <v>12853</v>
      </c>
      <c r="AR37" s="110">
        <v>28373</v>
      </c>
      <c r="AS37" s="106">
        <v>36595</v>
      </c>
      <c r="AT37" s="110">
        <v>974</v>
      </c>
      <c r="AU37" s="110">
        <v>-3173</v>
      </c>
      <c r="AV37" s="110">
        <v>5307</v>
      </c>
      <c r="AW37" s="110">
        <v>13846</v>
      </c>
      <c r="AX37" s="110">
        <v>-2199</v>
      </c>
      <c r="AY37" s="110">
        <v>3108</v>
      </c>
      <c r="AZ37" s="106">
        <v>16954</v>
      </c>
      <c r="BA37" s="110">
        <v>17783</v>
      </c>
      <c r="BB37" s="110">
        <v>2022</v>
      </c>
      <c r="BC37" s="110">
        <v>7434</v>
      </c>
      <c r="BD37" s="110">
        <v>-7839</v>
      </c>
      <c r="BE37" s="110">
        <v>19805</v>
      </c>
      <c r="BF37" s="110">
        <v>27239</v>
      </c>
      <c r="BG37" s="106">
        <v>19400</v>
      </c>
      <c r="BH37" s="110">
        <v>7960</v>
      </c>
      <c r="BI37" s="110">
        <v>-14891</v>
      </c>
      <c r="BJ37" s="110"/>
      <c r="BK37" s="110"/>
      <c r="BL37" s="110">
        <v>-6931</v>
      </c>
      <c r="BM37" s="110"/>
      <c r="BN37" s="106"/>
      <c r="BP37" s="69"/>
    </row>
    <row r="38" spans="1:68">
      <c r="A38" s="95"/>
      <c r="B38" s="85"/>
      <c r="C38" s="85"/>
      <c r="D38" s="85"/>
      <c r="E38" s="85"/>
      <c r="F38" s="85"/>
      <c r="G38" s="85"/>
      <c r="H38" s="85"/>
      <c r="I38" s="85"/>
      <c r="K38" s="74"/>
      <c r="L38" s="74"/>
      <c r="M38" s="74"/>
      <c r="N38" s="74"/>
      <c r="O38" s="74"/>
      <c r="P38" s="74"/>
      <c r="Q38" s="85"/>
      <c r="R38" s="74"/>
      <c r="S38" s="74"/>
      <c r="T38" s="74"/>
      <c r="U38" s="74"/>
      <c r="V38" s="74"/>
      <c r="W38" s="74"/>
      <c r="X38" s="85"/>
      <c r="Y38" s="74"/>
      <c r="Z38" s="74">
        <v>0</v>
      </c>
      <c r="AA38" s="74"/>
      <c r="AB38" s="74"/>
      <c r="AC38" s="74"/>
      <c r="AD38" s="74"/>
      <c r="AE38" s="85"/>
      <c r="AF38" s="74"/>
      <c r="AG38" s="74"/>
      <c r="AH38" s="74"/>
      <c r="AI38" s="74"/>
      <c r="AJ38" s="74"/>
      <c r="AK38" s="74"/>
      <c r="AL38" s="85"/>
      <c r="AM38" s="74"/>
      <c r="AN38" s="74"/>
      <c r="AO38" s="74"/>
      <c r="AP38" s="74"/>
      <c r="AQ38" s="74"/>
      <c r="AR38" s="74"/>
      <c r="AS38" s="85"/>
      <c r="AT38" s="74"/>
      <c r="AU38" s="74"/>
      <c r="AV38" s="74"/>
      <c r="AW38" s="74"/>
      <c r="AX38" s="74"/>
      <c r="AY38" s="74"/>
      <c r="AZ38" s="85"/>
      <c r="BA38" s="74"/>
      <c r="BB38" s="74"/>
      <c r="BC38" s="74"/>
      <c r="BD38" s="74"/>
      <c r="BE38" s="74"/>
      <c r="BF38" s="74"/>
      <c r="BG38" s="85"/>
      <c r="BH38" s="74"/>
      <c r="BI38" s="74"/>
      <c r="BJ38" s="74"/>
      <c r="BK38" s="74"/>
      <c r="BL38" s="74"/>
      <c r="BM38" s="74"/>
      <c r="BN38" s="85"/>
    </row>
    <row r="39" spans="1:68" ht="12.6" thickBot="1">
      <c r="A39" s="94" t="s">
        <v>184</v>
      </c>
      <c r="B39" s="108">
        <v>50291.953300000212</v>
      </c>
      <c r="C39" s="108">
        <v>55781</v>
      </c>
      <c r="D39" s="108">
        <v>74916.448590000175</v>
      </c>
      <c r="E39" s="108">
        <v>60198.439570000242</v>
      </c>
      <c r="F39" s="108">
        <v>60330</v>
      </c>
      <c r="G39" s="108">
        <v>133035.45413145266</v>
      </c>
      <c r="H39" s="108">
        <v>183791.9</v>
      </c>
      <c r="I39" s="108">
        <v>162496.1</v>
      </c>
      <c r="K39" s="109">
        <v>39452</v>
      </c>
      <c r="L39" s="109">
        <v>42599</v>
      </c>
      <c r="M39" s="109">
        <v>36091</v>
      </c>
      <c r="N39" s="109">
        <v>71251.38</v>
      </c>
      <c r="O39" s="109">
        <v>82051</v>
      </c>
      <c r="P39" s="109">
        <v>118142</v>
      </c>
      <c r="Q39" s="108">
        <v>189393.38</v>
      </c>
      <c r="R39" s="109">
        <v>-24336</v>
      </c>
      <c r="S39" s="109">
        <v>51004</v>
      </c>
      <c r="T39" s="109">
        <v>94542</v>
      </c>
      <c r="U39" s="109">
        <v>206745.60852000024</v>
      </c>
      <c r="V39" s="109">
        <v>26668</v>
      </c>
      <c r="W39" s="109">
        <v>121210</v>
      </c>
      <c r="X39" s="108">
        <v>327955.60852000024</v>
      </c>
      <c r="Y39" s="109">
        <v>89707.288000000059</v>
      </c>
      <c r="Z39" s="109">
        <v>85276</v>
      </c>
      <c r="AA39" s="109">
        <v>88360</v>
      </c>
      <c r="AB39" s="109">
        <v>100166</v>
      </c>
      <c r="AC39" s="109">
        <v>174983</v>
      </c>
      <c r="AD39" s="109">
        <v>263343</v>
      </c>
      <c r="AE39" s="108">
        <v>363509</v>
      </c>
      <c r="AF39" s="109">
        <v>98566</v>
      </c>
      <c r="AG39" s="109">
        <v>96776</v>
      </c>
      <c r="AH39" s="109">
        <v>122666</v>
      </c>
      <c r="AI39" s="109">
        <v>161240</v>
      </c>
      <c r="AJ39" s="109">
        <v>195342</v>
      </c>
      <c r="AK39" s="109">
        <v>318008</v>
      </c>
      <c r="AL39" s="108">
        <v>479248</v>
      </c>
      <c r="AM39" s="109">
        <v>132055</v>
      </c>
      <c r="AN39" s="109">
        <v>118021</v>
      </c>
      <c r="AO39" s="109">
        <v>110950</v>
      </c>
      <c r="AP39" s="109">
        <v>184532</v>
      </c>
      <c r="AQ39" s="109">
        <v>250076</v>
      </c>
      <c r="AR39" s="109">
        <v>361026</v>
      </c>
      <c r="AS39" s="108">
        <v>545558</v>
      </c>
      <c r="AT39" s="109">
        <v>153939</v>
      </c>
      <c r="AU39" s="109">
        <v>117551</v>
      </c>
      <c r="AV39" s="109">
        <v>129383</v>
      </c>
      <c r="AW39" s="109">
        <v>127539</v>
      </c>
      <c r="AX39" s="109">
        <v>271490</v>
      </c>
      <c r="AY39" s="109">
        <v>400873</v>
      </c>
      <c r="AZ39" s="108">
        <v>528412</v>
      </c>
      <c r="BA39" s="109">
        <v>61594</v>
      </c>
      <c r="BB39" s="109">
        <v>136295</v>
      </c>
      <c r="BC39" s="109">
        <v>147904</v>
      </c>
      <c r="BD39" s="109">
        <v>137940</v>
      </c>
      <c r="BE39" s="109">
        <v>197889</v>
      </c>
      <c r="BF39" s="109">
        <v>345793</v>
      </c>
      <c r="BG39" s="108">
        <v>483733</v>
      </c>
      <c r="BH39" s="109">
        <v>153090</v>
      </c>
      <c r="BI39" s="109">
        <v>158302</v>
      </c>
      <c r="BJ39" s="109"/>
      <c r="BK39" s="109"/>
      <c r="BL39" s="109">
        <v>311392</v>
      </c>
      <c r="BM39" s="109"/>
      <c r="BN39" s="108"/>
      <c r="BP39" s="69"/>
    </row>
    <row r="40" spans="1:68" ht="12.6" thickTop="1">
      <c r="A40" s="97"/>
      <c r="B40" s="85"/>
      <c r="C40" s="85"/>
      <c r="D40" s="85"/>
      <c r="E40" s="85"/>
      <c r="F40" s="85"/>
      <c r="G40" s="85"/>
      <c r="H40" s="85"/>
      <c r="I40" s="85"/>
      <c r="K40" s="74"/>
      <c r="L40" s="74"/>
      <c r="M40" s="74"/>
      <c r="N40" s="74"/>
      <c r="O40" s="74"/>
      <c r="P40" s="74"/>
      <c r="Q40" s="85"/>
      <c r="R40" s="74"/>
      <c r="S40" s="74"/>
      <c r="T40" s="74"/>
      <c r="U40" s="74"/>
      <c r="V40" s="74"/>
      <c r="W40" s="74"/>
      <c r="X40" s="85"/>
      <c r="Y40" s="74"/>
      <c r="Z40" s="74"/>
      <c r="AA40" s="74"/>
      <c r="AB40" s="74"/>
      <c r="AC40" s="74"/>
      <c r="AD40" s="74"/>
      <c r="AE40" s="85"/>
      <c r="AF40" s="74"/>
      <c r="AG40" s="74"/>
      <c r="AH40" s="74"/>
      <c r="AI40" s="74"/>
      <c r="AJ40" s="74"/>
      <c r="AK40" s="74"/>
      <c r="AL40" s="85"/>
      <c r="AM40" s="74"/>
      <c r="AN40" s="74"/>
      <c r="AO40" s="74"/>
      <c r="AP40" s="74"/>
      <c r="AQ40" s="74"/>
      <c r="AR40" s="74"/>
      <c r="AS40" s="85"/>
      <c r="AT40" s="74"/>
      <c r="AU40" s="74"/>
      <c r="AV40" s="74"/>
      <c r="AW40" s="74"/>
      <c r="AX40" s="74"/>
      <c r="AY40" s="74"/>
      <c r="AZ40" s="85"/>
      <c r="BA40" s="74"/>
      <c r="BB40" s="74"/>
      <c r="BC40" s="74"/>
      <c r="BD40" s="74"/>
      <c r="BE40" s="74"/>
      <c r="BF40" s="74"/>
      <c r="BG40" s="85"/>
      <c r="BH40" s="74"/>
      <c r="BI40" s="74"/>
      <c r="BJ40" s="74"/>
      <c r="BK40" s="74"/>
      <c r="BL40" s="74"/>
      <c r="BM40" s="74"/>
      <c r="BN40" s="85"/>
    </row>
    <row r="41" spans="1:68">
      <c r="A41" s="95" t="s">
        <v>147</v>
      </c>
      <c r="B41" s="106">
        <v>-31913.535120000161</v>
      </c>
      <c r="C41" s="106">
        <v>-3917</v>
      </c>
      <c r="D41" s="106">
        <v>0</v>
      </c>
      <c r="E41" s="106">
        <v>0</v>
      </c>
      <c r="F41" s="106">
        <v>0</v>
      </c>
      <c r="G41" s="106">
        <v>0</v>
      </c>
      <c r="H41" s="106">
        <v>0</v>
      </c>
      <c r="I41" s="106">
        <v>0</v>
      </c>
      <c r="K41" s="110">
        <v>0</v>
      </c>
      <c r="L41" s="110">
        <v>0</v>
      </c>
      <c r="M41" s="110">
        <v>0</v>
      </c>
      <c r="N41" s="110">
        <v>0</v>
      </c>
      <c r="O41" s="110">
        <v>0</v>
      </c>
      <c r="P41" s="110">
        <v>0</v>
      </c>
      <c r="Q41" s="106">
        <v>0</v>
      </c>
      <c r="R41" s="110">
        <v>0</v>
      </c>
      <c r="S41" s="110">
        <v>0</v>
      </c>
      <c r="T41" s="110">
        <v>0</v>
      </c>
      <c r="U41" s="110">
        <v>0</v>
      </c>
      <c r="V41" s="110">
        <v>0</v>
      </c>
      <c r="W41" s="110">
        <v>0</v>
      </c>
      <c r="X41" s="106">
        <v>0</v>
      </c>
      <c r="Y41" s="110">
        <v>0</v>
      </c>
      <c r="Z41" s="110">
        <v>0</v>
      </c>
      <c r="AA41" s="110">
        <v>0</v>
      </c>
      <c r="AB41" s="110">
        <v>0</v>
      </c>
      <c r="AC41" s="110">
        <v>0</v>
      </c>
      <c r="AD41" s="110">
        <v>0</v>
      </c>
      <c r="AE41" s="106">
        <v>0</v>
      </c>
      <c r="AF41" s="110">
        <v>0</v>
      </c>
      <c r="AG41" s="110">
        <v>0</v>
      </c>
      <c r="AH41" s="110">
        <v>0</v>
      </c>
      <c r="AI41" s="110">
        <v>0</v>
      </c>
      <c r="AJ41" s="110">
        <v>0</v>
      </c>
      <c r="AK41" s="110">
        <v>0</v>
      </c>
      <c r="AL41" s="106">
        <v>0</v>
      </c>
      <c r="AM41" s="110">
        <v>0</v>
      </c>
      <c r="AN41" s="110">
        <v>0</v>
      </c>
      <c r="AO41" s="110">
        <v>0</v>
      </c>
      <c r="AP41" s="110">
        <v>0</v>
      </c>
      <c r="AQ41" s="110">
        <v>0</v>
      </c>
      <c r="AR41" s="110">
        <v>0</v>
      </c>
      <c r="AS41" s="106">
        <v>0</v>
      </c>
      <c r="AT41" s="110">
        <v>0</v>
      </c>
      <c r="AU41" s="110">
        <v>0</v>
      </c>
      <c r="AV41" s="110">
        <v>0</v>
      </c>
      <c r="AW41" s="110">
        <v>0</v>
      </c>
      <c r="AX41" s="110">
        <v>0</v>
      </c>
      <c r="AY41" s="110">
        <v>0</v>
      </c>
      <c r="AZ41" s="106">
        <v>0</v>
      </c>
      <c r="BA41" s="110">
        <v>0</v>
      </c>
      <c r="BB41" s="110">
        <v>0</v>
      </c>
      <c r="BC41" s="110">
        <v>0</v>
      </c>
      <c r="BD41" s="110">
        <v>0</v>
      </c>
      <c r="BE41" s="110">
        <v>0</v>
      </c>
      <c r="BF41" s="110">
        <v>0</v>
      </c>
      <c r="BG41" s="106">
        <v>0</v>
      </c>
      <c r="BH41" s="110">
        <v>0</v>
      </c>
      <c r="BI41" s="110" t="s">
        <v>337</v>
      </c>
      <c r="BJ41" s="110"/>
      <c r="BK41" s="110"/>
      <c r="BL41" s="110" t="s">
        <v>336</v>
      </c>
      <c r="BM41" s="110"/>
      <c r="BN41" s="106"/>
    </row>
    <row r="42" spans="1:68">
      <c r="B42" s="85"/>
      <c r="C42" s="85"/>
      <c r="D42" s="85"/>
      <c r="E42" s="85"/>
      <c r="F42" s="85"/>
      <c r="G42" s="85"/>
      <c r="H42" s="85"/>
      <c r="I42" s="85"/>
      <c r="K42" s="74"/>
      <c r="L42" s="74"/>
      <c r="M42" s="74"/>
      <c r="N42" s="74"/>
      <c r="O42" s="74"/>
      <c r="P42" s="74"/>
      <c r="Q42" s="85"/>
      <c r="R42" s="74"/>
      <c r="S42" s="74"/>
      <c r="T42" s="74"/>
      <c r="U42" s="74"/>
      <c r="V42" s="74"/>
      <c r="W42" s="74"/>
      <c r="X42" s="85"/>
      <c r="Y42" s="74"/>
      <c r="Z42" s="74"/>
      <c r="AA42" s="74"/>
      <c r="AB42" s="74"/>
      <c r="AC42" s="74"/>
      <c r="AD42" s="74"/>
      <c r="AE42" s="85"/>
      <c r="AF42" s="74"/>
      <c r="AG42" s="74"/>
      <c r="AH42" s="74"/>
      <c r="AI42" s="74"/>
      <c r="AJ42" s="74"/>
      <c r="AK42" s="74"/>
      <c r="AL42" s="85"/>
      <c r="AM42" s="74"/>
      <c r="AN42" s="74"/>
      <c r="AO42" s="74"/>
      <c r="AP42" s="74"/>
      <c r="AQ42" s="74"/>
      <c r="AR42" s="74"/>
      <c r="AS42" s="85"/>
      <c r="AT42" s="74"/>
      <c r="AU42" s="74"/>
      <c r="AV42" s="74"/>
      <c r="AW42" s="74"/>
      <c r="AX42" s="74"/>
      <c r="AY42" s="74"/>
      <c r="AZ42" s="85"/>
      <c r="BA42" s="74"/>
      <c r="BB42" s="74"/>
      <c r="BC42" s="74"/>
      <c r="BD42" s="74"/>
      <c r="BE42" s="74"/>
      <c r="BF42" s="74"/>
      <c r="BG42" s="85"/>
      <c r="BH42" s="74"/>
      <c r="BI42" s="74"/>
      <c r="BJ42" s="74"/>
      <c r="BK42" s="74"/>
      <c r="BL42" s="74"/>
      <c r="BM42" s="74"/>
      <c r="BN42" s="85"/>
    </row>
    <row r="43" spans="1:68" ht="12.6" thickBot="1">
      <c r="A43" s="94" t="s">
        <v>184</v>
      </c>
      <c r="B43" s="108">
        <v>18378.418180000052</v>
      </c>
      <c r="C43" s="108">
        <v>51864.152959999978</v>
      </c>
      <c r="D43" s="108">
        <v>74916.448590000175</v>
      </c>
      <c r="E43" s="108">
        <v>60198.439570000242</v>
      </c>
      <c r="F43" s="108">
        <v>60330</v>
      </c>
      <c r="G43" s="108">
        <v>133035.45413145266</v>
      </c>
      <c r="H43" s="108">
        <v>183791.9</v>
      </c>
      <c r="I43" s="108">
        <v>162496.1</v>
      </c>
      <c r="K43" s="109">
        <v>39452</v>
      </c>
      <c r="L43" s="109">
        <v>42599</v>
      </c>
      <c r="M43" s="109">
        <v>36091</v>
      </c>
      <c r="N43" s="109">
        <v>71251.38</v>
      </c>
      <c r="O43" s="109">
        <v>82051</v>
      </c>
      <c r="P43" s="109">
        <v>118142</v>
      </c>
      <c r="Q43" s="108">
        <v>189393.38</v>
      </c>
      <c r="R43" s="109">
        <v>-24336</v>
      </c>
      <c r="S43" s="109">
        <v>51004</v>
      </c>
      <c r="T43" s="109">
        <v>94542</v>
      </c>
      <c r="U43" s="109">
        <v>206745.60852000024</v>
      </c>
      <c r="V43" s="109">
        <v>26668</v>
      </c>
      <c r="W43" s="109">
        <v>121210</v>
      </c>
      <c r="X43" s="108">
        <v>327955.60852000024</v>
      </c>
      <c r="Y43" s="109">
        <v>89707.288000000059</v>
      </c>
      <c r="Z43" s="109">
        <v>85276</v>
      </c>
      <c r="AA43" s="109">
        <v>88360</v>
      </c>
      <c r="AB43" s="109">
        <v>100166</v>
      </c>
      <c r="AC43" s="109">
        <v>174983</v>
      </c>
      <c r="AD43" s="109">
        <v>263343</v>
      </c>
      <c r="AE43" s="108">
        <v>363509</v>
      </c>
      <c r="AF43" s="109">
        <v>98566</v>
      </c>
      <c r="AG43" s="109">
        <v>96776</v>
      </c>
      <c r="AH43" s="109">
        <v>122666</v>
      </c>
      <c r="AI43" s="109">
        <v>161240</v>
      </c>
      <c r="AJ43" s="109">
        <v>195342</v>
      </c>
      <c r="AK43" s="109">
        <v>318008</v>
      </c>
      <c r="AL43" s="108">
        <v>479248</v>
      </c>
      <c r="AM43" s="109">
        <v>132055</v>
      </c>
      <c r="AN43" s="109">
        <v>118021</v>
      </c>
      <c r="AO43" s="109">
        <v>110950</v>
      </c>
      <c r="AP43" s="109">
        <v>184532</v>
      </c>
      <c r="AQ43" s="109">
        <v>250076</v>
      </c>
      <c r="AR43" s="109">
        <v>361026</v>
      </c>
      <c r="AS43" s="108">
        <v>545558</v>
      </c>
      <c r="AT43" s="109">
        <v>153939</v>
      </c>
      <c r="AU43" s="109">
        <v>117551</v>
      </c>
      <c r="AV43" s="109">
        <v>129383</v>
      </c>
      <c r="AW43" s="109">
        <v>127539</v>
      </c>
      <c r="AX43" s="109">
        <v>271490</v>
      </c>
      <c r="AY43" s="109">
        <v>400873</v>
      </c>
      <c r="AZ43" s="108">
        <v>528412</v>
      </c>
      <c r="BA43" s="109">
        <v>61594</v>
      </c>
      <c r="BB43" s="109">
        <v>136295</v>
      </c>
      <c r="BC43" s="109">
        <v>147904</v>
      </c>
      <c r="BD43" s="109">
        <v>137940</v>
      </c>
      <c r="BE43" s="109">
        <v>197889</v>
      </c>
      <c r="BF43" s="109">
        <v>345793</v>
      </c>
      <c r="BG43" s="108">
        <v>483733</v>
      </c>
      <c r="BH43" s="109">
        <v>153090</v>
      </c>
      <c r="BI43" s="109">
        <v>158302</v>
      </c>
      <c r="BJ43" s="109"/>
      <c r="BK43" s="109"/>
      <c r="BL43" s="109">
        <v>311392</v>
      </c>
      <c r="BM43" s="109"/>
      <c r="BN43" s="108"/>
      <c r="BP43" s="69"/>
    </row>
    <row r="44" spans="1:68" ht="12.6" thickTop="1">
      <c r="N44" s="18"/>
      <c r="T44" s="78"/>
    </row>
    <row r="46" spans="1:68">
      <c r="A46" s="94"/>
      <c r="U46" s="17"/>
      <c r="BC46" s="69"/>
      <c r="BJ46" s="69"/>
    </row>
    <row r="47" spans="1:68">
      <c r="A47" s="94"/>
      <c r="J47" s="67"/>
      <c r="U47" s="17"/>
    </row>
    <row r="48" spans="1:68">
      <c r="A48" s="94"/>
      <c r="J48" s="67"/>
      <c r="U48" s="17"/>
    </row>
    <row r="49" spans="1:66">
      <c r="A49" s="94"/>
      <c r="J49" s="67"/>
      <c r="U49" s="17"/>
    </row>
    <row r="50" spans="1:66">
      <c r="T50" s="69"/>
      <c r="X50" s="69"/>
      <c r="Z50" s="69"/>
      <c r="AA50" s="69"/>
      <c r="AB50" s="69"/>
      <c r="AC50" s="69"/>
      <c r="AD50" s="69"/>
      <c r="AE50" s="69"/>
      <c r="AF50" s="79"/>
      <c r="AG50" s="79"/>
      <c r="AH50" s="79"/>
      <c r="AI50" s="79"/>
      <c r="AJ50" s="79"/>
      <c r="AK50" s="79"/>
      <c r="AL50" s="69"/>
      <c r="AM50" s="79"/>
      <c r="AN50" s="79"/>
      <c r="AO50" s="79"/>
      <c r="AP50" s="79"/>
      <c r="AQ50" s="79"/>
      <c r="AR50" s="79"/>
      <c r="AS50" s="69"/>
      <c r="AT50" s="79"/>
      <c r="AU50" s="79"/>
      <c r="AV50" s="79"/>
      <c r="AW50" s="79"/>
      <c r="AX50" s="79"/>
      <c r="AY50" s="79"/>
      <c r="AZ50" s="69"/>
      <c r="BA50" s="79"/>
      <c r="BB50" s="79"/>
      <c r="BC50" s="79"/>
      <c r="BD50" s="79"/>
      <c r="BE50" s="79"/>
      <c r="BF50" s="79"/>
      <c r="BG50" s="69"/>
      <c r="BH50" s="79"/>
      <c r="BI50" s="79"/>
      <c r="BJ50" s="79"/>
      <c r="BK50" s="79"/>
      <c r="BL50" s="79"/>
      <c r="BM50" s="79"/>
      <c r="BN50" s="69"/>
    </row>
    <row r="51" spans="1:66">
      <c r="T51" s="79"/>
      <c r="X51" s="79"/>
      <c r="Z51" s="79"/>
      <c r="AA51" s="79"/>
      <c r="AB51" s="79"/>
      <c r="AC51" s="79"/>
      <c r="AD51" s="79"/>
      <c r="AE51" s="79"/>
      <c r="AL51" s="79"/>
      <c r="AS51" s="79"/>
      <c r="AZ51" s="79"/>
      <c r="BG51" s="79"/>
      <c r="BN51" s="79"/>
    </row>
  </sheetData>
  <mergeCells count="1">
    <mergeCell ref="B6:G6"/>
  </mergeCells>
  <hyperlinks>
    <hyperlink ref="A6" location="Índice!A1" display="Voltar ao índice" xr:uid="{15BFDBED-C010-4957-BE3F-35A5C37A54D0}"/>
  </hyperlinks>
  <pageMargins left="0.25" right="0.25" top="0.75" bottom="0.75" header="0.3" footer="0.3"/>
  <pageSetup scale="47" orientation="landscape"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3"/>
  </sheetPr>
  <dimension ref="A1:AW123"/>
  <sheetViews>
    <sheetView showGridLines="0" zoomScaleNormal="100" workbookViewId="0">
      <pane xSplit="1" ySplit="10" topLeftCell="B11" activePane="bottomRight" state="frozen"/>
      <selection pane="topRight"/>
      <selection pane="bottomLeft"/>
      <selection pane="bottomRight"/>
    </sheetView>
  </sheetViews>
  <sheetFormatPr defaultColWidth="8.88671875" defaultRowHeight="17.399999999999999" outlineLevelCol="1"/>
  <cols>
    <col min="1" max="1" width="84.6640625" style="116" customWidth="1"/>
    <col min="2" max="9" width="9.5546875" style="115" customWidth="1"/>
    <col min="10" max="10" width="1.6640625" style="115" customWidth="1"/>
    <col min="11" max="11" width="9.5546875" style="115" hidden="1" customWidth="1" outlineLevel="1"/>
    <col min="12" max="13" width="9.109375" style="115" hidden="1" customWidth="1" outlineLevel="1"/>
    <col min="14" max="14" width="9.109375" style="115" customWidth="1" collapsed="1"/>
    <col min="15" max="15" width="9.5546875" style="115" hidden="1" customWidth="1" outlineLevel="1"/>
    <col min="16" max="17" width="9.109375" style="115" hidden="1" customWidth="1" outlineLevel="1"/>
    <col min="18" max="18" width="9.109375" style="115" customWidth="1" collapsed="1"/>
    <col min="19" max="19" width="9.5546875" style="115" hidden="1" customWidth="1" outlineLevel="1"/>
    <col min="20" max="21" width="9.109375" style="115" hidden="1" customWidth="1" outlineLevel="1"/>
    <col min="22" max="22" width="9.109375" style="115" customWidth="1" collapsed="1"/>
    <col min="23" max="23" width="9.5546875" style="115" hidden="1" customWidth="1" outlineLevel="1"/>
    <col min="24" max="25" width="9.109375" style="115" hidden="1" customWidth="1" outlineLevel="1"/>
    <col min="26" max="26" width="8.88671875" style="115" collapsed="1"/>
    <col min="27" max="27" width="9.5546875" style="115" hidden="1" customWidth="1" outlineLevel="1"/>
    <col min="28" max="29" width="9.109375" style="115" hidden="1" customWidth="1" outlineLevel="1"/>
    <col min="30" max="30" width="9.109375" style="115" customWidth="1" collapsed="1"/>
    <col min="31" max="31" width="9.5546875" style="115" hidden="1" customWidth="1" outlineLevel="1"/>
    <col min="32" max="33" width="9.109375" style="115" hidden="1" customWidth="1" outlineLevel="1"/>
    <col min="34" max="34" width="9.33203125" style="115" customWidth="1" collapsed="1"/>
    <col min="35" max="36" width="10" style="115" hidden="1" customWidth="1" outlineLevel="1"/>
    <col min="37" max="37" width="9.5546875" style="115" hidden="1" customWidth="1" outlineLevel="1"/>
    <col min="38" max="38" width="8.88671875" style="115" customWidth="1" collapsed="1"/>
    <col min="39" max="40" width="10" style="115" customWidth="1" outlineLevel="1"/>
    <col min="41" max="41" width="9.5546875" style="115" customWidth="1" outlineLevel="1"/>
    <col min="42" max="42" width="8.88671875" style="115" customWidth="1"/>
    <col min="43" max="16384" width="8.88671875" style="115"/>
  </cols>
  <sheetData>
    <row r="1" spans="1:49" ht="14.4" customHeight="1">
      <c r="A1" s="90" t="s">
        <v>6</v>
      </c>
      <c r="B1" s="114"/>
      <c r="C1" s="114"/>
      <c r="D1" s="114"/>
      <c r="E1" s="114"/>
      <c r="F1" s="114"/>
      <c r="G1" s="114"/>
      <c r="H1" s="114"/>
      <c r="I1" s="114"/>
      <c r="J1" s="114"/>
      <c r="K1" s="114"/>
      <c r="O1" s="114"/>
      <c r="S1" s="114"/>
      <c r="W1" s="114"/>
      <c r="AA1" s="114"/>
      <c r="AE1" s="114"/>
      <c r="AI1" s="114"/>
      <c r="AM1" s="114"/>
    </row>
    <row r="2" spans="1:49" ht="14.4" customHeight="1">
      <c r="A2" s="90" t="s">
        <v>37</v>
      </c>
      <c r="B2" s="114"/>
      <c r="C2" s="114"/>
      <c r="D2" s="114"/>
      <c r="E2" s="114"/>
      <c r="F2" s="114"/>
      <c r="G2" s="114"/>
      <c r="H2" s="114"/>
      <c r="I2" s="114"/>
      <c r="J2" s="114"/>
      <c r="K2" s="114"/>
      <c r="O2" s="114"/>
      <c r="S2" s="114"/>
      <c r="W2" s="114"/>
      <c r="AA2" s="114"/>
      <c r="AE2" s="114"/>
      <c r="AI2" s="114"/>
      <c r="AM2" s="114"/>
    </row>
    <row r="3" spans="1:49" ht="14.4" customHeight="1">
      <c r="A3" s="90" t="s">
        <v>33</v>
      </c>
      <c r="B3" s="114"/>
      <c r="C3" s="114"/>
      <c r="D3" s="114"/>
      <c r="E3" s="114"/>
      <c r="F3" s="114"/>
      <c r="G3" s="114"/>
      <c r="H3" s="114"/>
      <c r="I3" s="114"/>
      <c r="J3" s="114"/>
      <c r="K3" s="114"/>
      <c r="O3" s="114"/>
      <c r="S3" s="114"/>
      <c r="W3" s="114"/>
      <c r="AA3" s="114"/>
      <c r="AE3" s="114"/>
      <c r="AI3" s="114"/>
      <c r="AM3" s="114"/>
    </row>
    <row r="4" spans="1:49" ht="14.4" customHeight="1">
      <c r="J4" s="114"/>
    </row>
    <row r="5" spans="1:49" ht="14.4" customHeight="1">
      <c r="A5" s="90"/>
      <c r="B5" s="62">
        <v>2011</v>
      </c>
      <c r="C5" s="62">
        <v>2012</v>
      </c>
      <c r="D5" s="62">
        <v>2013</v>
      </c>
      <c r="E5" s="62">
        <v>2014</v>
      </c>
      <c r="F5" s="62">
        <v>2015</v>
      </c>
      <c r="G5" s="62">
        <v>2016</v>
      </c>
      <c r="H5" s="62">
        <v>2017</v>
      </c>
      <c r="I5" s="62">
        <v>2018</v>
      </c>
      <c r="J5" s="114"/>
      <c r="K5" s="62" t="s">
        <v>15</v>
      </c>
      <c r="L5" s="62" t="s">
        <v>14</v>
      </c>
      <c r="M5" s="62" t="s">
        <v>13</v>
      </c>
      <c r="N5" s="62" t="s">
        <v>12</v>
      </c>
      <c r="O5" s="62" t="s">
        <v>11</v>
      </c>
      <c r="P5" s="62" t="s">
        <v>10</v>
      </c>
      <c r="Q5" s="62" t="s">
        <v>9</v>
      </c>
      <c r="R5" s="62" t="s">
        <v>8</v>
      </c>
      <c r="S5" s="62" t="s">
        <v>21</v>
      </c>
      <c r="T5" s="62" t="s">
        <v>22</v>
      </c>
      <c r="U5" s="62" t="s">
        <v>25</v>
      </c>
      <c r="V5" s="62" t="s">
        <v>26</v>
      </c>
      <c r="W5" s="62" t="s">
        <v>27</v>
      </c>
      <c r="X5" s="62" t="s">
        <v>28</v>
      </c>
      <c r="Y5" s="62" t="s">
        <v>58</v>
      </c>
      <c r="Z5" s="62" t="s">
        <v>60</v>
      </c>
      <c r="AA5" s="62" t="s">
        <v>65</v>
      </c>
      <c r="AB5" s="62" t="s">
        <v>71</v>
      </c>
      <c r="AC5" s="62" t="s">
        <v>74</v>
      </c>
      <c r="AD5" s="62" t="s">
        <v>75</v>
      </c>
      <c r="AE5" s="62" t="s">
        <v>83</v>
      </c>
      <c r="AF5" s="62" t="s">
        <v>84</v>
      </c>
      <c r="AG5" s="62" t="s">
        <v>85</v>
      </c>
      <c r="AH5" s="62" t="s">
        <v>86</v>
      </c>
      <c r="AI5" s="62" t="s">
        <v>185</v>
      </c>
      <c r="AJ5" s="62" t="s">
        <v>186</v>
      </c>
      <c r="AK5" s="62" t="s">
        <v>187</v>
      </c>
      <c r="AL5" s="62" t="s">
        <v>188</v>
      </c>
      <c r="AM5" s="62" t="s">
        <v>323</v>
      </c>
      <c r="AN5" s="62" t="s">
        <v>324</v>
      </c>
      <c r="AO5" s="62" t="s">
        <v>325</v>
      </c>
      <c r="AP5" s="62" t="s">
        <v>326</v>
      </c>
    </row>
    <row r="6" spans="1:49">
      <c r="A6" s="92" t="s">
        <v>159</v>
      </c>
      <c r="B6" s="210" t="s">
        <v>166</v>
      </c>
      <c r="C6" s="210"/>
      <c r="D6" s="210"/>
      <c r="E6" s="210"/>
      <c r="F6" s="210"/>
      <c r="G6" s="210"/>
      <c r="H6" s="20"/>
      <c r="I6" s="20"/>
      <c r="J6" s="114"/>
      <c r="K6" s="20"/>
      <c r="L6" s="20"/>
      <c r="M6" s="20"/>
      <c r="N6" s="20"/>
      <c r="O6" s="20"/>
      <c r="P6" s="20" t="s">
        <v>7</v>
      </c>
      <c r="Q6" s="20"/>
      <c r="R6" s="20"/>
      <c r="S6" s="20"/>
      <c r="T6" s="20"/>
      <c r="U6" s="20"/>
      <c r="V6" s="20"/>
      <c r="W6" s="20"/>
      <c r="X6" s="20"/>
      <c r="Y6" s="20"/>
      <c r="Z6" s="19"/>
      <c r="AA6" s="20"/>
      <c r="AB6" s="20"/>
      <c r="AC6" s="20"/>
      <c r="AD6" s="19"/>
      <c r="AE6" s="20"/>
      <c r="AF6" s="20"/>
      <c r="AG6" s="20"/>
      <c r="AH6" s="19"/>
      <c r="AI6" s="20"/>
      <c r="AJ6" s="20"/>
      <c r="AK6" s="20"/>
      <c r="AL6" s="19"/>
      <c r="AM6" s="20"/>
      <c r="AN6" s="20"/>
      <c r="AO6" s="20"/>
      <c r="AP6" s="19"/>
    </row>
    <row r="7" spans="1:49" ht="1.5" customHeight="1">
      <c r="A7" s="90"/>
      <c r="B7" s="80"/>
      <c r="C7" s="80"/>
      <c r="D7" s="80"/>
      <c r="E7" s="80"/>
      <c r="F7" s="80"/>
      <c r="G7" s="80"/>
      <c r="H7" s="80"/>
      <c r="I7" s="80"/>
      <c r="J7" s="114"/>
      <c r="K7" s="80"/>
      <c r="L7" s="80"/>
      <c r="M7" s="80"/>
      <c r="N7" s="80"/>
      <c r="O7" s="80"/>
      <c r="P7" s="80"/>
      <c r="Q7" s="80"/>
      <c r="R7" s="21"/>
      <c r="S7" s="80"/>
      <c r="T7" s="80"/>
      <c r="U7" s="80"/>
      <c r="V7" s="21"/>
      <c r="W7" s="80"/>
      <c r="X7" s="80"/>
      <c r="Y7" s="80"/>
      <c r="Z7" s="23"/>
      <c r="AA7" s="80"/>
      <c r="AB7" s="80"/>
      <c r="AC7" s="80"/>
      <c r="AD7" s="23"/>
      <c r="AE7" s="80"/>
      <c r="AF7" s="80"/>
      <c r="AG7" s="80"/>
      <c r="AH7" s="23"/>
      <c r="AI7" s="80"/>
      <c r="AJ7" s="80"/>
      <c r="AK7" s="80"/>
      <c r="AL7" s="23"/>
      <c r="AM7" s="80"/>
      <c r="AN7" s="80"/>
      <c r="AO7" s="80"/>
      <c r="AP7" s="23"/>
    </row>
    <row r="8" spans="1:49" ht="13.2" customHeight="1">
      <c r="A8" s="90"/>
      <c r="B8" s="24">
        <v>40908</v>
      </c>
      <c r="C8" s="24">
        <v>41274</v>
      </c>
      <c r="D8" s="24">
        <v>41639</v>
      </c>
      <c r="E8" s="24">
        <v>42004</v>
      </c>
      <c r="F8" s="24">
        <v>42369</v>
      </c>
      <c r="G8" s="24">
        <v>42735</v>
      </c>
      <c r="H8" s="24">
        <v>43100</v>
      </c>
      <c r="I8" s="24">
        <v>43465</v>
      </c>
      <c r="J8" s="114"/>
      <c r="K8" s="24">
        <v>43555</v>
      </c>
      <c r="L8" s="24">
        <v>43646</v>
      </c>
      <c r="M8" s="24">
        <v>43738</v>
      </c>
      <c r="N8" s="24">
        <v>43830</v>
      </c>
      <c r="O8" s="24">
        <v>43921</v>
      </c>
      <c r="P8" s="24">
        <v>44012</v>
      </c>
      <c r="Q8" s="24">
        <v>44104</v>
      </c>
      <c r="R8" s="24">
        <v>44196</v>
      </c>
      <c r="S8" s="24">
        <v>44286</v>
      </c>
      <c r="T8" s="24">
        <v>44377</v>
      </c>
      <c r="U8" s="24">
        <v>44469</v>
      </c>
      <c r="V8" s="24">
        <v>44561</v>
      </c>
      <c r="W8" s="24">
        <v>44651</v>
      </c>
      <c r="X8" s="24">
        <v>44742</v>
      </c>
      <c r="Y8" s="24">
        <v>44834</v>
      </c>
      <c r="Z8" s="24">
        <v>44926</v>
      </c>
      <c r="AA8" s="24">
        <v>45016</v>
      </c>
      <c r="AB8" s="24">
        <v>45107</v>
      </c>
      <c r="AC8" s="24">
        <v>45199</v>
      </c>
      <c r="AD8" s="24">
        <v>45291</v>
      </c>
      <c r="AE8" s="24">
        <v>45382</v>
      </c>
      <c r="AF8" s="24">
        <v>45473</v>
      </c>
      <c r="AG8" s="24">
        <v>45565</v>
      </c>
      <c r="AH8" s="24">
        <v>45657</v>
      </c>
      <c r="AI8" s="24">
        <v>45747</v>
      </c>
      <c r="AJ8" s="24">
        <v>45838</v>
      </c>
      <c r="AK8" s="24">
        <v>45930</v>
      </c>
      <c r="AL8" s="24">
        <v>46022</v>
      </c>
      <c r="AM8" s="24">
        <v>46112</v>
      </c>
      <c r="AN8" s="24">
        <v>46203</v>
      </c>
      <c r="AO8" s="24">
        <v>46295</v>
      </c>
      <c r="AP8" s="24">
        <v>46387</v>
      </c>
    </row>
    <row r="9" spans="1:49" ht="3.75" customHeight="1">
      <c r="A9" s="90"/>
      <c r="B9" s="64"/>
      <c r="C9" s="64"/>
      <c r="D9" s="64"/>
      <c r="E9" s="64"/>
      <c r="F9" s="64"/>
      <c r="G9" s="64"/>
      <c r="H9" s="64"/>
      <c r="I9" s="64"/>
      <c r="J9" s="114"/>
      <c r="K9" s="64"/>
      <c r="L9" s="64"/>
      <c r="M9" s="64"/>
      <c r="N9" s="64"/>
      <c r="O9" s="64"/>
      <c r="P9" s="64"/>
      <c r="Q9" s="64"/>
      <c r="R9" s="117"/>
      <c r="S9" s="64"/>
      <c r="T9" s="64"/>
      <c r="U9" s="64"/>
      <c r="V9" s="117"/>
      <c r="W9" s="64"/>
      <c r="X9" s="64"/>
      <c r="Y9" s="64"/>
      <c r="AA9" s="64"/>
      <c r="AB9" s="64"/>
      <c r="AC9" s="64"/>
      <c r="AE9" s="64"/>
      <c r="AF9" s="64"/>
      <c r="AG9" s="64"/>
      <c r="AI9" s="64"/>
      <c r="AJ9" s="64"/>
      <c r="AK9" s="64"/>
      <c r="AM9" s="64"/>
      <c r="AN9" s="64"/>
      <c r="AO9" s="64"/>
    </row>
    <row r="10" spans="1:49" ht="3.75" customHeight="1">
      <c r="A10" s="90"/>
      <c r="B10" s="27"/>
      <c r="C10" s="27"/>
      <c r="D10" s="27"/>
      <c r="E10" s="27"/>
      <c r="F10" s="27"/>
      <c r="G10" s="27"/>
      <c r="H10" s="27"/>
      <c r="I10" s="27"/>
      <c r="J10" s="114"/>
      <c r="K10" s="27"/>
      <c r="L10" s="27"/>
      <c r="M10" s="27"/>
      <c r="N10" s="27"/>
      <c r="O10" s="27"/>
      <c r="P10" s="27"/>
      <c r="Q10" s="27"/>
      <c r="R10" s="117"/>
      <c r="S10" s="27"/>
      <c r="T10" s="27"/>
      <c r="U10" s="27"/>
      <c r="V10" s="117"/>
      <c r="W10" s="27"/>
      <c r="X10" s="27"/>
      <c r="Y10" s="27"/>
      <c r="AA10" s="27"/>
      <c r="AB10" s="27"/>
      <c r="AC10" s="27"/>
      <c r="AE10" s="27"/>
      <c r="AF10" s="27"/>
      <c r="AG10" s="27"/>
      <c r="AI10" s="27"/>
      <c r="AJ10" s="27"/>
      <c r="AK10" s="27"/>
      <c r="AM10" s="27"/>
      <c r="AN10" s="27"/>
      <c r="AO10" s="27"/>
    </row>
    <row r="11" spans="1:49" ht="15" customHeight="1">
      <c r="A11" s="118"/>
      <c r="B11" s="27"/>
      <c r="C11" s="27"/>
      <c r="D11" s="27"/>
      <c r="E11" s="27"/>
      <c r="F11" s="27"/>
      <c r="G11" s="51" t="s">
        <v>23</v>
      </c>
      <c r="H11" s="51" t="s">
        <v>23</v>
      </c>
      <c r="I11" s="51" t="s">
        <v>23</v>
      </c>
      <c r="J11" s="114"/>
      <c r="K11" s="27"/>
      <c r="L11" s="27"/>
      <c r="M11" s="27"/>
      <c r="N11" s="51" t="s">
        <v>23</v>
      </c>
      <c r="O11" s="27"/>
      <c r="P11" s="27"/>
      <c r="Q11" s="27"/>
      <c r="R11" s="117"/>
      <c r="S11" s="27"/>
      <c r="T11" s="27"/>
      <c r="U11" s="27"/>
      <c r="V11" s="117"/>
      <c r="W11" s="27"/>
      <c r="X11" s="27"/>
      <c r="Y11" s="27"/>
      <c r="AA11" s="27"/>
      <c r="AB11" s="27"/>
      <c r="AC11" s="27"/>
      <c r="AE11" s="27"/>
      <c r="AF11" s="27"/>
      <c r="AG11" s="27"/>
      <c r="AI11" s="27"/>
      <c r="AJ11" s="27"/>
      <c r="AK11" s="27"/>
      <c r="AM11" s="27"/>
      <c r="AN11" s="27"/>
      <c r="AO11" s="27"/>
    </row>
    <row r="12" spans="1:49" ht="15" customHeight="1">
      <c r="A12" s="119" t="s">
        <v>198</v>
      </c>
      <c r="B12" s="120"/>
      <c r="C12" s="120"/>
      <c r="D12" s="120"/>
      <c r="E12" s="120"/>
      <c r="F12" s="120"/>
      <c r="G12" s="120"/>
      <c r="H12" s="120"/>
      <c r="I12" s="120"/>
      <c r="J12" s="114"/>
      <c r="K12" s="120"/>
      <c r="L12" s="120"/>
      <c r="M12" s="120"/>
      <c r="N12" s="120"/>
      <c r="O12" s="120"/>
      <c r="P12" s="120"/>
      <c r="Q12" s="120"/>
      <c r="R12" s="120"/>
      <c r="S12" s="120"/>
      <c r="T12" s="120"/>
      <c r="U12" s="120"/>
      <c r="V12" s="120"/>
      <c r="W12" s="120"/>
      <c r="X12" s="120"/>
      <c r="Y12" s="120"/>
      <c r="AA12" s="120"/>
      <c r="AB12" s="120"/>
      <c r="AC12" s="120"/>
      <c r="AE12" s="120"/>
      <c r="AF12" s="120"/>
      <c r="AG12" s="120"/>
      <c r="AI12" s="120"/>
      <c r="AJ12" s="120"/>
      <c r="AK12" s="120"/>
      <c r="AM12" s="120"/>
      <c r="AN12" s="120"/>
      <c r="AO12" s="120"/>
    </row>
    <row r="13" spans="1:49" ht="15" customHeight="1">
      <c r="A13" s="118"/>
      <c r="B13" s="117"/>
      <c r="C13" s="117"/>
      <c r="D13" s="117"/>
      <c r="E13" s="117"/>
      <c r="F13" s="117"/>
      <c r="G13" s="117"/>
      <c r="H13" s="117"/>
      <c r="I13" s="117"/>
      <c r="J13" s="114"/>
      <c r="K13" s="117"/>
      <c r="L13" s="117"/>
      <c r="M13" s="117"/>
      <c r="N13" s="117"/>
      <c r="O13" s="117"/>
      <c r="P13" s="117"/>
      <c r="Q13" s="117"/>
      <c r="R13" s="117"/>
      <c r="S13" s="117"/>
      <c r="T13" s="117"/>
      <c r="U13" s="117"/>
      <c r="V13" s="117"/>
      <c r="W13" s="117"/>
      <c r="X13" s="117"/>
      <c r="Y13" s="117"/>
      <c r="AA13" s="117"/>
      <c r="AB13" s="117"/>
      <c r="AC13" s="117"/>
      <c r="AE13" s="117"/>
      <c r="AF13" s="117"/>
      <c r="AG13" s="117"/>
      <c r="AI13" s="117"/>
      <c r="AJ13" s="117"/>
      <c r="AK13" s="117"/>
      <c r="AM13" s="117"/>
      <c r="AN13" s="117"/>
      <c r="AO13" s="117"/>
    </row>
    <row r="14" spans="1:49" ht="15" customHeight="1">
      <c r="A14" s="119" t="s">
        <v>199</v>
      </c>
      <c r="B14" s="121">
        <v>18378</v>
      </c>
      <c r="C14" s="121">
        <v>51864</v>
      </c>
      <c r="D14" s="121">
        <v>74916</v>
      </c>
      <c r="E14" s="121">
        <v>60198</v>
      </c>
      <c r="F14" s="121">
        <v>64711</v>
      </c>
      <c r="G14" s="121">
        <v>156132</v>
      </c>
      <c r="H14" s="121">
        <v>197459</v>
      </c>
      <c r="I14" s="121">
        <v>157928</v>
      </c>
      <c r="J14" s="122"/>
      <c r="K14" s="123">
        <v>41735</v>
      </c>
      <c r="L14" s="123">
        <v>85797</v>
      </c>
      <c r="M14" s="123">
        <v>118977</v>
      </c>
      <c r="N14" s="121">
        <v>190468</v>
      </c>
      <c r="O14" s="123">
        <v>-53418</v>
      </c>
      <c r="P14" s="123">
        <v>-7351</v>
      </c>
      <c r="Q14" s="123">
        <v>99065</v>
      </c>
      <c r="R14" s="121">
        <v>316726</v>
      </c>
      <c r="S14" s="123">
        <v>87530</v>
      </c>
      <c r="T14" s="123">
        <v>178644</v>
      </c>
      <c r="U14" s="123">
        <v>262993</v>
      </c>
      <c r="V14" s="121">
        <v>370526</v>
      </c>
      <c r="W14" s="123">
        <v>103912</v>
      </c>
      <c r="X14" s="123">
        <v>198931</v>
      </c>
      <c r="Y14" s="123">
        <v>326590</v>
      </c>
      <c r="Z14" s="121">
        <v>470063</v>
      </c>
      <c r="AA14" s="123">
        <v>120487</v>
      </c>
      <c r="AB14" s="123">
        <v>239880</v>
      </c>
      <c r="AC14" s="123">
        <v>342524</v>
      </c>
      <c r="AD14" s="121">
        <v>516694</v>
      </c>
      <c r="AE14" s="123">
        <v>154406</v>
      </c>
      <c r="AF14" s="123">
        <v>276278</v>
      </c>
      <c r="AG14" s="123">
        <v>402420.04570628871</v>
      </c>
      <c r="AH14" s="121">
        <v>514835</v>
      </c>
      <c r="AI14" s="123">
        <v>49446</v>
      </c>
      <c r="AJ14" s="123">
        <v>186431</v>
      </c>
      <c r="AK14" s="123">
        <v>329923</v>
      </c>
      <c r="AL14" s="121">
        <v>480189</v>
      </c>
      <c r="AM14" s="123">
        <v>150588</v>
      </c>
      <c r="AN14" s="123">
        <v>320256</v>
      </c>
      <c r="AO14" s="123"/>
      <c r="AP14" s="121"/>
      <c r="AQ14" s="124"/>
      <c r="AR14" s="124"/>
      <c r="AS14" s="124"/>
      <c r="AT14" s="124"/>
      <c r="AU14" s="124"/>
      <c r="AV14" s="124"/>
      <c r="AW14" s="124"/>
    </row>
    <row r="15" spans="1:49" ht="15" customHeight="1">
      <c r="A15" s="125" t="s">
        <v>200</v>
      </c>
      <c r="B15" s="126"/>
      <c r="C15" s="126"/>
      <c r="D15" s="126"/>
      <c r="E15" s="126"/>
      <c r="F15" s="126"/>
      <c r="G15" s="126"/>
      <c r="H15" s="126"/>
      <c r="I15" s="126"/>
      <c r="J15" s="122"/>
      <c r="K15" s="27"/>
      <c r="L15" s="27"/>
      <c r="M15" s="27"/>
      <c r="N15" s="126"/>
      <c r="O15" s="27"/>
      <c r="P15" s="27"/>
      <c r="Q15" s="27"/>
      <c r="R15" s="126"/>
      <c r="S15" s="27"/>
      <c r="T15" s="27" t="s">
        <v>55</v>
      </c>
      <c r="U15" s="27"/>
      <c r="V15" s="126"/>
      <c r="W15" s="27"/>
      <c r="X15" s="27"/>
      <c r="Y15" s="27"/>
      <c r="Z15" s="126"/>
      <c r="AA15" s="27"/>
      <c r="AB15" s="27"/>
      <c r="AC15" s="27"/>
      <c r="AD15" s="126"/>
      <c r="AE15" s="27"/>
      <c r="AF15" s="27"/>
      <c r="AG15" s="27"/>
      <c r="AH15" s="126"/>
      <c r="AI15" s="27"/>
      <c r="AJ15" s="27"/>
      <c r="AK15" s="27"/>
      <c r="AL15" s="126"/>
      <c r="AM15" s="27"/>
      <c r="AN15" s="27"/>
      <c r="AO15" s="27"/>
      <c r="AP15" s="126"/>
      <c r="AQ15" s="124"/>
      <c r="AR15" s="124"/>
      <c r="AS15" s="124"/>
      <c r="AT15" s="124"/>
      <c r="AU15" s="124"/>
      <c r="AV15" s="124"/>
      <c r="AW15" s="124"/>
    </row>
    <row r="16" spans="1:49" ht="15" customHeight="1">
      <c r="A16" s="118" t="s">
        <v>201</v>
      </c>
      <c r="B16" s="126">
        <v>16078</v>
      </c>
      <c r="C16" s="126">
        <v>8552</v>
      </c>
      <c r="D16" s="126">
        <v>5092</v>
      </c>
      <c r="E16" s="126">
        <v>4666</v>
      </c>
      <c r="F16" s="126">
        <v>6245</v>
      </c>
      <c r="G16" s="126">
        <v>6815</v>
      </c>
      <c r="H16" s="126">
        <v>14408</v>
      </c>
      <c r="I16" s="126">
        <v>2664</v>
      </c>
      <c r="J16" s="122"/>
      <c r="K16" s="27">
        <v>8696</v>
      </c>
      <c r="L16" s="27">
        <v>-1610</v>
      </c>
      <c r="M16" s="27">
        <v>-14001</v>
      </c>
      <c r="N16" s="126">
        <v>579</v>
      </c>
      <c r="O16" s="27">
        <v>91678</v>
      </c>
      <c r="P16" s="27">
        <v>45121</v>
      </c>
      <c r="Q16" s="27">
        <v>41384</v>
      </c>
      <c r="R16" s="126">
        <v>31145</v>
      </c>
      <c r="S16" s="27">
        <v>27722</v>
      </c>
      <c r="T16" s="27">
        <v>-1886</v>
      </c>
      <c r="U16" s="27">
        <v>6621</v>
      </c>
      <c r="V16" s="126">
        <v>3802</v>
      </c>
      <c r="W16" s="27">
        <v>70204</v>
      </c>
      <c r="X16" s="27">
        <v>53065</v>
      </c>
      <c r="Y16" s="27">
        <v>65542</v>
      </c>
      <c r="Z16" s="126">
        <v>107765</v>
      </c>
      <c r="AA16" s="27">
        <v>44265</v>
      </c>
      <c r="AB16" s="27">
        <v>101473</v>
      </c>
      <c r="AC16" s="27">
        <v>117919</v>
      </c>
      <c r="AD16" s="126">
        <v>150014</v>
      </c>
      <c r="AE16" s="27">
        <v>35914</v>
      </c>
      <c r="AF16" s="27">
        <v>117639</v>
      </c>
      <c r="AG16" s="27">
        <v>127493</v>
      </c>
      <c r="AH16" s="126">
        <v>244800</v>
      </c>
      <c r="AI16" s="27">
        <v>-13038</v>
      </c>
      <c r="AJ16" s="27">
        <v>-13071</v>
      </c>
      <c r="AK16" s="27">
        <v>-14428</v>
      </c>
      <c r="AL16" s="126">
        <v>37424</v>
      </c>
      <c r="AM16" s="27">
        <v>-740</v>
      </c>
      <c r="AN16" s="27">
        <v>18594</v>
      </c>
      <c r="AO16" s="27"/>
      <c r="AP16" s="126"/>
      <c r="AQ16" s="124"/>
      <c r="AR16" s="124"/>
      <c r="AS16" s="124"/>
      <c r="AT16" s="124"/>
      <c r="AU16" s="124"/>
      <c r="AV16" s="124"/>
      <c r="AW16" s="124"/>
    </row>
    <row r="17" spans="1:49" ht="15" customHeight="1">
      <c r="A17" s="127" t="s">
        <v>202</v>
      </c>
      <c r="B17" s="126">
        <v>16078</v>
      </c>
      <c r="C17" s="126">
        <v>8552</v>
      </c>
      <c r="D17" s="126">
        <v>5092</v>
      </c>
      <c r="E17" s="126">
        <v>4666</v>
      </c>
      <c r="F17" s="126">
        <v>6245</v>
      </c>
      <c r="G17" s="126">
        <v>6815</v>
      </c>
      <c r="H17" s="126">
        <v>14408</v>
      </c>
      <c r="I17" s="126">
        <v>2664</v>
      </c>
      <c r="J17" s="122"/>
      <c r="K17" s="27">
        <v>8696</v>
      </c>
      <c r="L17" s="27">
        <v>-1610</v>
      </c>
      <c r="M17" s="27">
        <v>-14001</v>
      </c>
      <c r="N17" s="126">
        <v>579</v>
      </c>
      <c r="O17" s="27">
        <v>91678</v>
      </c>
      <c r="P17" s="27">
        <v>45121</v>
      </c>
      <c r="Q17" s="27">
        <v>41384</v>
      </c>
      <c r="R17" s="126">
        <v>31145</v>
      </c>
      <c r="S17" s="27">
        <v>27722</v>
      </c>
      <c r="T17" s="27">
        <v>-1886</v>
      </c>
      <c r="U17" s="27">
        <v>6326</v>
      </c>
      <c r="V17" s="126">
        <v>3330</v>
      </c>
      <c r="W17" s="27">
        <v>70204</v>
      </c>
      <c r="X17" s="27">
        <v>53065</v>
      </c>
      <c r="Y17" s="27">
        <v>56807</v>
      </c>
      <c r="Z17" s="126">
        <v>86880</v>
      </c>
      <c r="AA17" s="27">
        <v>39508</v>
      </c>
      <c r="AB17" s="27">
        <v>93218</v>
      </c>
      <c r="AC17" s="27">
        <v>104289</v>
      </c>
      <c r="AD17" s="126">
        <v>150014</v>
      </c>
      <c r="AE17" s="27">
        <v>35914</v>
      </c>
      <c r="AF17" s="27">
        <v>117639</v>
      </c>
      <c r="AG17" s="27">
        <v>127493</v>
      </c>
      <c r="AH17" s="126">
        <v>244800</v>
      </c>
      <c r="AI17" s="27">
        <v>-13038</v>
      </c>
      <c r="AJ17" s="27">
        <v>-13071</v>
      </c>
      <c r="AK17" s="27">
        <v>-14428</v>
      </c>
      <c r="AL17" s="126">
        <v>37424</v>
      </c>
      <c r="AM17" s="27">
        <v>-740</v>
      </c>
      <c r="AN17" s="27">
        <v>18594</v>
      </c>
      <c r="AO17" s="27"/>
      <c r="AP17" s="126"/>
      <c r="AQ17" s="124"/>
      <c r="AR17" s="124"/>
      <c r="AS17" s="124"/>
      <c r="AT17" s="124"/>
      <c r="AU17" s="124"/>
      <c r="AV17" s="124"/>
      <c r="AW17" s="124"/>
    </row>
    <row r="18" spans="1:49" ht="15" customHeight="1">
      <c r="A18" s="127" t="s">
        <v>203</v>
      </c>
      <c r="B18" s="126">
        <v>0</v>
      </c>
      <c r="C18" s="126">
        <v>0</v>
      </c>
      <c r="D18" s="126">
        <v>0</v>
      </c>
      <c r="E18" s="126">
        <v>0</v>
      </c>
      <c r="F18" s="126">
        <v>0</v>
      </c>
      <c r="G18" s="126">
        <v>0</v>
      </c>
      <c r="H18" s="126">
        <v>0</v>
      </c>
      <c r="I18" s="126">
        <v>0</v>
      </c>
      <c r="J18" s="122"/>
      <c r="K18" s="27">
        <v>0</v>
      </c>
      <c r="L18" s="27">
        <v>0</v>
      </c>
      <c r="M18" s="27">
        <v>0</v>
      </c>
      <c r="N18" s="126">
        <v>0</v>
      </c>
      <c r="O18" s="27">
        <v>0</v>
      </c>
      <c r="P18" s="27">
        <v>0</v>
      </c>
      <c r="Q18" s="27">
        <v>0</v>
      </c>
      <c r="R18" s="126">
        <v>0</v>
      </c>
      <c r="S18" s="27">
        <v>0</v>
      </c>
      <c r="T18" s="27">
        <v>0</v>
      </c>
      <c r="U18" s="27">
        <v>295</v>
      </c>
      <c r="V18" s="126">
        <v>472</v>
      </c>
      <c r="W18" s="27">
        <v>0</v>
      </c>
      <c r="X18" s="27">
        <v>0</v>
      </c>
      <c r="Y18" s="27">
        <v>374</v>
      </c>
      <c r="Z18" s="126">
        <v>374</v>
      </c>
      <c r="AA18" s="27">
        <v>502</v>
      </c>
      <c r="AB18" s="27">
        <v>778</v>
      </c>
      <c r="AC18" s="27">
        <v>1505</v>
      </c>
      <c r="AD18" s="126">
        <v>0</v>
      </c>
      <c r="AE18" s="27">
        <v>0</v>
      </c>
      <c r="AF18" s="27">
        <v>0</v>
      </c>
      <c r="AG18" s="27">
        <v>0</v>
      </c>
      <c r="AH18" s="126">
        <v>0</v>
      </c>
      <c r="AI18" s="27">
        <v>0</v>
      </c>
      <c r="AJ18" s="27">
        <v>0</v>
      </c>
      <c r="AK18" s="27">
        <v>0</v>
      </c>
      <c r="AL18" s="126">
        <v>0</v>
      </c>
      <c r="AM18" s="27">
        <v>0</v>
      </c>
      <c r="AN18" s="27" t="s">
        <v>337</v>
      </c>
      <c r="AO18" s="27"/>
      <c r="AP18" s="126"/>
      <c r="AQ18" s="124"/>
      <c r="AR18" s="124"/>
      <c r="AS18" s="124"/>
      <c r="AT18" s="124"/>
      <c r="AU18" s="124"/>
      <c r="AV18" s="124"/>
      <c r="AW18" s="124"/>
    </row>
    <row r="19" spans="1:49" ht="15" customHeight="1">
      <c r="A19" s="127" t="s">
        <v>204</v>
      </c>
      <c r="B19" s="126">
        <v>0</v>
      </c>
      <c r="C19" s="126">
        <v>0</v>
      </c>
      <c r="D19" s="126">
        <v>0</v>
      </c>
      <c r="E19" s="126">
        <v>0</v>
      </c>
      <c r="F19" s="126">
        <v>0</v>
      </c>
      <c r="G19" s="126">
        <v>0</v>
      </c>
      <c r="H19" s="126">
        <v>0</v>
      </c>
      <c r="I19" s="126">
        <v>0</v>
      </c>
      <c r="J19" s="122"/>
      <c r="K19" s="27">
        <v>0</v>
      </c>
      <c r="L19" s="27">
        <v>0</v>
      </c>
      <c r="M19" s="27">
        <v>0</v>
      </c>
      <c r="N19" s="126">
        <v>0</v>
      </c>
      <c r="O19" s="27">
        <v>0</v>
      </c>
      <c r="P19" s="27">
        <v>0</v>
      </c>
      <c r="Q19" s="27">
        <v>0</v>
      </c>
      <c r="R19" s="126">
        <v>0</v>
      </c>
      <c r="S19" s="27">
        <v>0</v>
      </c>
      <c r="T19" s="27">
        <v>0</v>
      </c>
      <c r="U19" s="27">
        <v>0</v>
      </c>
      <c r="V19" s="126">
        <v>0</v>
      </c>
      <c r="W19" s="27">
        <v>0</v>
      </c>
      <c r="X19" s="27">
        <v>0</v>
      </c>
      <c r="Y19" s="27">
        <v>8361</v>
      </c>
      <c r="Z19" s="126">
        <v>20511</v>
      </c>
      <c r="AA19" s="27">
        <v>4255</v>
      </c>
      <c r="AB19" s="27">
        <v>7477</v>
      </c>
      <c r="AC19" s="27">
        <v>12125</v>
      </c>
      <c r="AD19" s="126">
        <v>0</v>
      </c>
      <c r="AE19" s="27">
        <v>0</v>
      </c>
      <c r="AF19" s="27">
        <v>0</v>
      </c>
      <c r="AG19" s="27">
        <v>0</v>
      </c>
      <c r="AH19" s="126">
        <v>0</v>
      </c>
      <c r="AI19" s="27">
        <v>0</v>
      </c>
      <c r="AJ19" s="27">
        <v>0</v>
      </c>
      <c r="AK19" s="27">
        <v>0</v>
      </c>
      <c r="AL19" s="126">
        <v>0</v>
      </c>
      <c r="AM19" s="27">
        <v>0</v>
      </c>
      <c r="AN19" s="27" t="s">
        <v>337</v>
      </c>
      <c r="AO19" s="27"/>
      <c r="AP19" s="126"/>
      <c r="AQ19" s="124"/>
      <c r="AR19" s="124"/>
      <c r="AS19" s="124"/>
      <c r="AT19" s="124"/>
      <c r="AU19" s="124"/>
      <c r="AV19" s="124"/>
      <c r="AW19" s="124"/>
    </row>
    <row r="20" spans="1:49" ht="15" customHeight="1">
      <c r="A20" s="125" t="s">
        <v>205</v>
      </c>
      <c r="B20" s="126">
        <v>5156</v>
      </c>
      <c r="C20" s="126">
        <v>5435</v>
      </c>
      <c r="D20" s="126">
        <v>6998</v>
      </c>
      <c r="E20" s="126">
        <v>6623</v>
      </c>
      <c r="F20" s="126">
        <v>8206</v>
      </c>
      <c r="G20" s="126">
        <v>7864</v>
      </c>
      <c r="H20" s="126">
        <v>8747</v>
      </c>
      <c r="I20" s="126">
        <v>11604</v>
      </c>
      <c r="J20" s="122"/>
      <c r="K20" s="27">
        <v>3148</v>
      </c>
      <c r="L20" s="27">
        <v>6440</v>
      </c>
      <c r="M20" s="27">
        <v>9873</v>
      </c>
      <c r="N20" s="126">
        <v>14141</v>
      </c>
      <c r="O20" s="27">
        <v>3723</v>
      </c>
      <c r="P20" s="27">
        <v>7932</v>
      </c>
      <c r="Q20" s="27">
        <v>12644</v>
      </c>
      <c r="R20" s="126">
        <v>17500</v>
      </c>
      <c r="S20" s="27">
        <v>4888</v>
      </c>
      <c r="T20" s="27">
        <v>10399</v>
      </c>
      <c r="U20" s="27">
        <v>18583</v>
      </c>
      <c r="V20" s="126">
        <v>26962</v>
      </c>
      <c r="W20" s="27">
        <v>9408</v>
      </c>
      <c r="X20" s="27">
        <v>19145</v>
      </c>
      <c r="Y20" s="27">
        <v>29688</v>
      </c>
      <c r="Z20" s="126">
        <v>41385</v>
      </c>
      <c r="AA20" s="27">
        <v>11755</v>
      </c>
      <c r="AB20" s="27">
        <v>24332</v>
      </c>
      <c r="AC20" s="27">
        <v>37603</v>
      </c>
      <c r="AD20" s="126">
        <v>52027</v>
      </c>
      <c r="AE20" s="27">
        <v>12330</v>
      </c>
      <c r="AF20" s="27">
        <v>25795</v>
      </c>
      <c r="AG20" s="27">
        <v>40448</v>
      </c>
      <c r="AH20" s="126">
        <v>55932</v>
      </c>
      <c r="AI20" s="27">
        <v>17015</v>
      </c>
      <c r="AJ20" s="27">
        <v>33258</v>
      </c>
      <c r="AK20" s="27">
        <v>50288</v>
      </c>
      <c r="AL20" s="126">
        <v>67744</v>
      </c>
      <c r="AM20" s="27">
        <v>17416</v>
      </c>
      <c r="AN20" s="27">
        <v>34856</v>
      </c>
      <c r="AO20" s="27"/>
      <c r="AP20" s="126"/>
      <c r="AQ20" s="124"/>
      <c r="AR20" s="124"/>
      <c r="AS20" s="124"/>
      <c r="AT20" s="124"/>
      <c r="AU20" s="124"/>
      <c r="AV20" s="124"/>
      <c r="AW20" s="124"/>
    </row>
    <row r="21" spans="1:49" ht="15" customHeight="1">
      <c r="A21" s="125" t="s">
        <v>206</v>
      </c>
      <c r="B21" s="126">
        <v>1268</v>
      </c>
      <c r="C21" s="126">
        <v>1297</v>
      </c>
      <c r="D21" s="126">
        <v>1389</v>
      </c>
      <c r="E21" s="126">
        <v>1192</v>
      </c>
      <c r="F21" s="126">
        <v>1542</v>
      </c>
      <c r="G21" s="126">
        <v>3273</v>
      </c>
      <c r="H21" s="126">
        <v>3794</v>
      </c>
      <c r="I21" s="126">
        <v>3951</v>
      </c>
      <c r="J21" s="122"/>
      <c r="K21" s="27">
        <v>894</v>
      </c>
      <c r="L21" s="27">
        <v>1797</v>
      </c>
      <c r="M21" s="27">
        <v>2709</v>
      </c>
      <c r="N21" s="126">
        <v>4541</v>
      </c>
      <c r="O21" s="27">
        <v>1254</v>
      </c>
      <c r="P21" s="27">
        <v>2537</v>
      </c>
      <c r="Q21" s="27">
        <v>3825</v>
      </c>
      <c r="R21" s="126">
        <v>5911</v>
      </c>
      <c r="S21" s="27">
        <v>1448</v>
      </c>
      <c r="T21" s="27">
        <v>3024</v>
      </c>
      <c r="U21" s="27">
        <v>9232</v>
      </c>
      <c r="V21" s="126">
        <v>13660</v>
      </c>
      <c r="W21" s="27">
        <v>5253</v>
      </c>
      <c r="X21" s="27">
        <v>10977</v>
      </c>
      <c r="Y21" s="27">
        <v>16736</v>
      </c>
      <c r="Z21" s="126">
        <v>28263</v>
      </c>
      <c r="AA21" s="27">
        <v>6189</v>
      </c>
      <c r="AB21" s="27">
        <v>12574</v>
      </c>
      <c r="AC21" s="27">
        <v>19602</v>
      </c>
      <c r="AD21" s="126">
        <v>27213</v>
      </c>
      <c r="AE21" s="27">
        <v>9691</v>
      </c>
      <c r="AF21" s="27">
        <v>20433</v>
      </c>
      <c r="AG21" s="27">
        <v>30609</v>
      </c>
      <c r="AH21" s="126">
        <v>41902</v>
      </c>
      <c r="AI21" s="27">
        <v>11736</v>
      </c>
      <c r="AJ21" s="27">
        <v>23988</v>
      </c>
      <c r="AK21" s="27">
        <v>36889</v>
      </c>
      <c r="AL21" s="126">
        <v>48881</v>
      </c>
      <c r="AM21" s="27">
        <v>11249</v>
      </c>
      <c r="AN21" s="27">
        <v>22792</v>
      </c>
      <c r="AO21" s="27"/>
      <c r="AP21" s="126"/>
      <c r="AQ21" s="124"/>
      <c r="AR21" s="124"/>
      <c r="AS21" s="124"/>
      <c r="AT21" s="124"/>
      <c r="AU21" s="124"/>
      <c r="AV21" s="124"/>
      <c r="AW21" s="124"/>
    </row>
    <row r="22" spans="1:49" ht="15" customHeight="1">
      <c r="A22" s="118" t="s">
        <v>207</v>
      </c>
      <c r="B22" s="126">
        <v>0</v>
      </c>
      <c r="C22" s="126">
        <v>0</v>
      </c>
      <c r="D22" s="126">
        <v>0</v>
      </c>
      <c r="E22" s="126">
        <v>0</v>
      </c>
      <c r="F22" s="126">
        <v>0</v>
      </c>
      <c r="G22" s="126">
        <v>0</v>
      </c>
      <c r="H22" s="126">
        <v>0</v>
      </c>
      <c r="I22" s="126">
        <v>0</v>
      </c>
      <c r="J22" s="122"/>
      <c r="K22" s="27">
        <v>0</v>
      </c>
      <c r="L22" s="27">
        <v>0</v>
      </c>
      <c r="M22" s="27">
        <v>0</v>
      </c>
      <c r="N22" s="126">
        <v>0</v>
      </c>
      <c r="O22" s="27">
        <v>0</v>
      </c>
      <c r="P22" s="27">
        <v>0</v>
      </c>
      <c r="Q22" s="27">
        <v>0</v>
      </c>
      <c r="R22" s="126">
        <v>0</v>
      </c>
      <c r="S22" s="27">
        <v>0</v>
      </c>
      <c r="T22" s="27">
        <v>0</v>
      </c>
      <c r="U22" s="27">
        <v>0</v>
      </c>
      <c r="V22" s="126">
        <v>0</v>
      </c>
      <c r="W22" s="27">
        <v>0</v>
      </c>
      <c r="X22" s="27">
        <v>0</v>
      </c>
      <c r="Y22" s="27">
        <v>0</v>
      </c>
      <c r="Z22" s="126">
        <v>0</v>
      </c>
      <c r="AA22" s="27">
        <v>0</v>
      </c>
      <c r="AB22" s="27">
        <v>0</v>
      </c>
      <c r="AC22" s="27">
        <v>0</v>
      </c>
      <c r="AD22" s="126">
        <v>0</v>
      </c>
      <c r="AE22" s="27">
        <v>0</v>
      </c>
      <c r="AF22" s="27">
        <v>0</v>
      </c>
      <c r="AG22" s="27">
        <v>0</v>
      </c>
      <c r="AH22" s="126">
        <v>0</v>
      </c>
      <c r="AI22" s="27">
        <v>0</v>
      </c>
      <c r="AJ22" s="27">
        <v>0</v>
      </c>
      <c r="AK22" s="27">
        <v>0</v>
      </c>
      <c r="AL22" s="126">
        <v>0</v>
      </c>
      <c r="AM22" s="27">
        <v>0</v>
      </c>
      <c r="AN22" s="27" t="s">
        <v>337</v>
      </c>
      <c r="AO22" s="27"/>
      <c r="AP22" s="126"/>
      <c r="AQ22" s="124"/>
      <c r="AR22" s="124"/>
      <c r="AS22" s="124"/>
      <c r="AT22" s="124"/>
      <c r="AU22" s="124"/>
      <c r="AV22" s="124"/>
      <c r="AW22" s="124"/>
    </row>
    <row r="23" spans="1:49" ht="15" customHeight="1">
      <c r="A23" s="118" t="s">
        <v>208</v>
      </c>
      <c r="B23" s="126">
        <v>0</v>
      </c>
      <c r="C23" s="126">
        <v>0</v>
      </c>
      <c r="D23" s="126">
        <v>0</v>
      </c>
      <c r="E23" s="126">
        <v>0</v>
      </c>
      <c r="F23" s="126">
        <v>0</v>
      </c>
      <c r="G23" s="126">
        <v>0</v>
      </c>
      <c r="H23" s="126">
        <v>0</v>
      </c>
      <c r="I23" s="126">
        <v>0</v>
      </c>
      <c r="J23" s="122"/>
      <c r="K23" s="27">
        <v>0</v>
      </c>
      <c r="L23" s="27">
        <v>0</v>
      </c>
      <c r="M23" s="27">
        <v>0</v>
      </c>
      <c r="N23" s="126">
        <v>0</v>
      </c>
      <c r="O23" s="27">
        <v>0</v>
      </c>
      <c r="P23" s="27">
        <v>0</v>
      </c>
      <c r="Q23" s="27">
        <v>0</v>
      </c>
      <c r="R23" s="126">
        <v>0</v>
      </c>
      <c r="S23" s="27">
        <v>0</v>
      </c>
      <c r="T23" s="27">
        <v>0</v>
      </c>
      <c r="U23" s="27">
        <v>0</v>
      </c>
      <c r="V23" s="126">
        <v>0</v>
      </c>
      <c r="W23" s="27">
        <v>0</v>
      </c>
      <c r="X23" s="27">
        <v>0</v>
      </c>
      <c r="Y23" s="27">
        <v>0</v>
      </c>
      <c r="Z23" s="126">
        <v>0</v>
      </c>
      <c r="AA23" s="27">
        <v>0</v>
      </c>
      <c r="AB23" s="27">
        <v>0</v>
      </c>
      <c r="AC23" s="27">
        <v>0</v>
      </c>
      <c r="AD23" s="126">
        <v>0</v>
      </c>
      <c r="AE23" s="27">
        <v>0</v>
      </c>
      <c r="AF23" s="27">
        <v>0</v>
      </c>
      <c r="AG23" s="27">
        <v>0</v>
      </c>
      <c r="AH23" s="126">
        <v>0</v>
      </c>
      <c r="AI23" s="27">
        <v>0</v>
      </c>
      <c r="AJ23" s="27">
        <v>0</v>
      </c>
      <c r="AK23" s="27">
        <v>0</v>
      </c>
      <c r="AL23" s="126">
        <v>0</v>
      </c>
      <c r="AM23" s="27">
        <v>0</v>
      </c>
      <c r="AN23" s="27" t="s">
        <v>337</v>
      </c>
      <c r="AO23" s="27"/>
      <c r="AP23" s="126"/>
      <c r="AQ23" s="124"/>
      <c r="AR23" s="124"/>
      <c r="AS23" s="124"/>
      <c r="AT23" s="124"/>
      <c r="AU23" s="124"/>
      <c r="AV23" s="124"/>
      <c r="AW23" s="124"/>
    </row>
    <row r="24" spans="1:49" ht="15" customHeight="1">
      <c r="A24" s="118" t="s">
        <v>209</v>
      </c>
      <c r="B24" s="126">
        <v>-4361</v>
      </c>
      <c r="C24" s="126">
        <v>2954</v>
      </c>
      <c r="D24" s="126">
        <v>6179</v>
      </c>
      <c r="E24" s="126">
        <v>780</v>
      </c>
      <c r="F24" s="126">
        <v>-463</v>
      </c>
      <c r="G24" s="126">
        <v>-387</v>
      </c>
      <c r="H24" s="126">
        <v>140</v>
      </c>
      <c r="I24" s="126">
        <v>1758</v>
      </c>
      <c r="J24" s="122"/>
      <c r="K24" s="27">
        <v>139</v>
      </c>
      <c r="L24" s="27">
        <v>2788</v>
      </c>
      <c r="M24" s="27">
        <v>3030</v>
      </c>
      <c r="N24" s="126">
        <v>2525</v>
      </c>
      <c r="O24" s="27">
        <v>493</v>
      </c>
      <c r="P24" s="27">
        <v>895</v>
      </c>
      <c r="Q24" s="27">
        <v>2865</v>
      </c>
      <c r="R24" s="126">
        <v>6999</v>
      </c>
      <c r="S24" s="27">
        <v>1857</v>
      </c>
      <c r="T24" s="27">
        <v>2021</v>
      </c>
      <c r="U24" s="27">
        <v>2665</v>
      </c>
      <c r="V24" s="126">
        <v>2683</v>
      </c>
      <c r="W24" s="27">
        <v>1275</v>
      </c>
      <c r="X24" s="27">
        <v>-144</v>
      </c>
      <c r="Y24" s="27">
        <v>-282</v>
      </c>
      <c r="Z24" s="126">
        <v>-222</v>
      </c>
      <c r="AA24" s="27">
        <v>-478</v>
      </c>
      <c r="AB24" s="27">
        <v>748</v>
      </c>
      <c r="AC24" s="27">
        <v>592</v>
      </c>
      <c r="AD24" s="126">
        <v>976</v>
      </c>
      <c r="AE24" s="27">
        <v>875</v>
      </c>
      <c r="AF24" s="27">
        <v>1923</v>
      </c>
      <c r="AG24" s="27">
        <v>2528</v>
      </c>
      <c r="AH24" s="126">
        <v>3522</v>
      </c>
      <c r="AI24" s="27">
        <v>4508</v>
      </c>
      <c r="AJ24" s="27">
        <v>5513</v>
      </c>
      <c r="AK24" s="27">
        <v>6458</v>
      </c>
      <c r="AL24" s="126">
        <v>3028</v>
      </c>
      <c r="AM24" s="27">
        <v>-3611</v>
      </c>
      <c r="AN24" s="27">
        <v>-1515</v>
      </c>
      <c r="AO24" s="27"/>
      <c r="AP24" s="126"/>
      <c r="AQ24" s="124"/>
      <c r="AR24" s="124"/>
      <c r="AS24" s="124"/>
      <c r="AT24" s="124"/>
      <c r="AU24" s="124"/>
      <c r="AV24" s="124"/>
      <c r="AW24" s="124"/>
    </row>
    <row r="25" spans="1:49" ht="15" customHeight="1">
      <c r="A25" s="118" t="s">
        <v>210</v>
      </c>
      <c r="B25" s="126">
        <v>23957</v>
      </c>
      <c r="C25" s="126">
        <v>0</v>
      </c>
      <c r="D25" s="126">
        <v>581</v>
      </c>
      <c r="E25" s="126">
        <v>748</v>
      </c>
      <c r="F25" s="126">
        <v>-1344</v>
      </c>
      <c r="G25" s="126">
        <v>-589</v>
      </c>
      <c r="H25" s="126">
        <v>1357</v>
      </c>
      <c r="I25" s="126">
        <v>2538</v>
      </c>
      <c r="J25" s="122"/>
      <c r="K25" s="27">
        <v>-3134</v>
      </c>
      <c r="L25" s="27">
        <v>-3134</v>
      </c>
      <c r="M25" s="27">
        <v>-3134</v>
      </c>
      <c r="N25" s="126">
        <v>5011</v>
      </c>
      <c r="O25" s="27">
        <v>-75</v>
      </c>
      <c r="P25" s="27">
        <v>246</v>
      </c>
      <c r="Q25" s="27">
        <v>914</v>
      </c>
      <c r="R25" s="126">
        <v>1443</v>
      </c>
      <c r="S25" s="27">
        <v>-2724</v>
      </c>
      <c r="T25" s="27">
        <v>-1404</v>
      </c>
      <c r="U25" s="27">
        <v>-140</v>
      </c>
      <c r="V25" s="126">
        <v>192</v>
      </c>
      <c r="W25" s="27">
        <v>4718</v>
      </c>
      <c r="X25" s="27">
        <v>8928</v>
      </c>
      <c r="Y25" s="27">
        <v>13164</v>
      </c>
      <c r="Z25" s="126">
        <v>18651</v>
      </c>
      <c r="AA25" s="27">
        <v>1896</v>
      </c>
      <c r="AB25" s="27">
        <v>2821</v>
      </c>
      <c r="AC25" s="27">
        <v>4238</v>
      </c>
      <c r="AD25" s="126">
        <v>6016</v>
      </c>
      <c r="AE25" s="27">
        <v>-2783</v>
      </c>
      <c r="AF25" s="27">
        <v>-1046</v>
      </c>
      <c r="AG25" s="27">
        <v>1577</v>
      </c>
      <c r="AH25" s="126">
        <v>7093</v>
      </c>
      <c r="AI25" s="27">
        <v>4861</v>
      </c>
      <c r="AJ25" s="27">
        <v>16034</v>
      </c>
      <c r="AK25" s="27">
        <v>22594</v>
      </c>
      <c r="AL25" s="126">
        <v>28802</v>
      </c>
      <c r="AM25" s="27">
        <v>8841</v>
      </c>
      <c r="AN25" s="27">
        <v>17542</v>
      </c>
      <c r="AO25" s="27"/>
      <c r="AP25" s="126"/>
      <c r="AQ25" s="124"/>
      <c r="AR25" s="124"/>
      <c r="AS25" s="124"/>
      <c r="AT25" s="124"/>
      <c r="AU25" s="124"/>
      <c r="AV25" s="124"/>
      <c r="AW25" s="124"/>
    </row>
    <row r="26" spans="1:49" ht="15" customHeight="1">
      <c r="A26" s="118" t="s">
        <v>211</v>
      </c>
      <c r="B26" s="126">
        <v>-197</v>
      </c>
      <c r="C26" s="126">
        <v>-1575</v>
      </c>
      <c r="D26" s="126">
        <v>0</v>
      </c>
      <c r="E26" s="126">
        <v>0</v>
      </c>
      <c r="F26" s="126">
        <v>-3398</v>
      </c>
      <c r="G26" s="126">
        <v>883</v>
      </c>
      <c r="H26" s="126">
        <v>1455</v>
      </c>
      <c r="I26" s="126">
        <v>-201</v>
      </c>
      <c r="J26" s="122"/>
      <c r="K26" s="27">
        <v>590</v>
      </c>
      <c r="L26" s="27">
        <v>525</v>
      </c>
      <c r="M26" s="27">
        <v>629</v>
      </c>
      <c r="N26" s="126">
        <v>556</v>
      </c>
      <c r="O26" s="27">
        <v>-2162</v>
      </c>
      <c r="P26" s="27">
        <v>-143</v>
      </c>
      <c r="Q26" s="27">
        <v>674</v>
      </c>
      <c r="R26" s="126">
        <v>496</v>
      </c>
      <c r="S26" s="27">
        <v>4633</v>
      </c>
      <c r="T26" s="27">
        <v>9399</v>
      </c>
      <c r="U26" s="27">
        <v>9949</v>
      </c>
      <c r="V26" s="126">
        <v>10789</v>
      </c>
      <c r="W26" s="27">
        <v>435</v>
      </c>
      <c r="X26" s="27">
        <v>-1130</v>
      </c>
      <c r="Y26" s="27">
        <v>6786</v>
      </c>
      <c r="Z26" s="126">
        <v>4615</v>
      </c>
      <c r="AA26" s="27">
        <v>-13100</v>
      </c>
      <c r="AB26" s="27">
        <v>8084</v>
      </c>
      <c r="AC26" s="27">
        <v>11715</v>
      </c>
      <c r="AD26" s="126">
        <v>12177</v>
      </c>
      <c r="AE26" s="27">
        <v>1132</v>
      </c>
      <c r="AF26" s="27">
        <v>10253</v>
      </c>
      <c r="AG26" s="27">
        <v>17874</v>
      </c>
      <c r="AH26" s="126">
        <v>32413</v>
      </c>
      <c r="AI26" s="27">
        <v>11088</v>
      </c>
      <c r="AJ26" s="27">
        <v>28950</v>
      </c>
      <c r="AK26" s="27">
        <v>40415</v>
      </c>
      <c r="AL26" s="126">
        <v>54009</v>
      </c>
      <c r="AM26" s="27">
        <v>13827</v>
      </c>
      <c r="AN26" s="27">
        <v>26731</v>
      </c>
      <c r="AO26" s="27"/>
      <c r="AP26" s="126"/>
      <c r="AQ26" s="124"/>
      <c r="AR26" s="124"/>
      <c r="AS26" s="124"/>
      <c r="AT26" s="124"/>
      <c r="AU26" s="124"/>
      <c r="AV26" s="124"/>
      <c r="AW26" s="124"/>
    </row>
    <row r="27" spans="1:49" ht="15" customHeight="1">
      <c r="A27" s="118" t="s">
        <v>212</v>
      </c>
      <c r="B27" s="126">
        <v>0</v>
      </c>
      <c r="C27" s="126">
        <v>0</v>
      </c>
      <c r="D27" s="126">
        <v>0</v>
      </c>
      <c r="E27" s="126">
        <v>0</v>
      </c>
      <c r="F27" s="126">
        <v>0</v>
      </c>
      <c r="G27" s="126">
        <v>0</v>
      </c>
      <c r="H27" s="126">
        <v>0</v>
      </c>
      <c r="I27" s="126">
        <v>0</v>
      </c>
      <c r="J27" s="122"/>
      <c r="K27" s="27">
        <v>1780</v>
      </c>
      <c r="L27" s="27">
        <v>3495</v>
      </c>
      <c r="M27" s="27">
        <v>5964</v>
      </c>
      <c r="N27" s="126">
        <v>0</v>
      </c>
      <c r="O27" s="27">
        <v>4109</v>
      </c>
      <c r="P27" s="27">
        <v>-1678</v>
      </c>
      <c r="Q27" s="27">
        <v>-2409</v>
      </c>
      <c r="R27" s="126">
        <v>-220661</v>
      </c>
      <c r="S27" s="27">
        <v>-24373</v>
      </c>
      <c r="T27" s="27">
        <v>-50147</v>
      </c>
      <c r="U27" s="27">
        <v>-75689</v>
      </c>
      <c r="V27" s="126">
        <v>-99458</v>
      </c>
      <c r="W27" s="27">
        <v>-23421</v>
      </c>
      <c r="X27" s="27">
        <v>-49355</v>
      </c>
      <c r="Y27" s="27">
        <v>-77564</v>
      </c>
      <c r="Z27" s="126">
        <v>-105769</v>
      </c>
      <c r="AA27" s="27">
        <v>-30732</v>
      </c>
      <c r="AB27" s="27">
        <v>-61853</v>
      </c>
      <c r="AC27" s="27">
        <v>-90187</v>
      </c>
      <c r="AD27" s="126">
        <v>-120930</v>
      </c>
      <c r="AE27" s="27">
        <v>-29242</v>
      </c>
      <c r="AF27" s="27">
        <v>-62908</v>
      </c>
      <c r="AG27" s="27">
        <v>-98016</v>
      </c>
      <c r="AH27" s="126">
        <v>-134214</v>
      </c>
      <c r="AI27" s="27">
        <v>-28160</v>
      </c>
      <c r="AJ27" s="27">
        <v>-62759</v>
      </c>
      <c r="AK27" s="27">
        <v>-95849</v>
      </c>
      <c r="AL27" s="126">
        <v>-129099</v>
      </c>
      <c r="AM27" s="27">
        <v>-32175</v>
      </c>
      <c r="AN27" s="27">
        <v>-67688</v>
      </c>
      <c r="AO27" s="27"/>
      <c r="AP27" s="126"/>
      <c r="AQ27" s="124"/>
      <c r="AR27" s="124"/>
      <c r="AS27" s="124"/>
      <c r="AT27" s="124"/>
      <c r="AU27" s="124"/>
      <c r="AV27" s="124"/>
      <c r="AW27" s="124"/>
    </row>
    <row r="28" spans="1:49" ht="15" customHeight="1">
      <c r="A28" s="118" t="s">
        <v>213</v>
      </c>
      <c r="B28" s="126">
        <v>0</v>
      </c>
      <c r="C28" s="126">
        <v>0</v>
      </c>
      <c r="D28" s="126">
        <v>0</v>
      </c>
      <c r="E28" s="126">
        <v>0</v>
      </c>
      <c r="F28" s="126">
        <v>0</v>
      </c>
      <c r="G28" s="126">
        <v>0</v>
      </c>
      <c r="H28" s="126">
        <v>810</v>
      </c>
      <c r="I28" s="126">
        <v>2417</v>
      </c>
      <c r="J28" s="122"/>
      <c r="K28" s="27">
        <v>1075</v>
      </c>
      <c r="L28" s="27">
        <v>3322</v>
      </c>
      <c r="M28" s="27">
        <v>3316</v>
      </c>
      <c r="N28" s="126">
        <v>520</v>
      </c>
      <c r="O28" s="27">
        <v>-2151</v>
      </c>
      <c r="P28" s="27">
        <v>-7731</v>
      </c>
      <c r="Q28" s="27">
        <v>3418</v>
      </c>
      <c r="R28" s="126">
        <v>1151</v>
      </c>
      <c r="S28" s="27">
        <v>832</v>
      </c>
      <c r="T28" s="27">
        <v>-1413</v>
      </c>
      <c r="U28" s="27">
        <v>4739</v>
      </c>
      <c r="V28" s="126">
        <v>11999</v>
      </c>
      <c r="W28" s="27">
        <v>-5660</v>
      </c>
      <c r="X28" s="27">
        <v>6455</v>
      </c>
      <c r="Y28" s="27">
        <v>25032</v>
      </c>
      <c r="Z28" s="126">
        <v>18841</v>
      </c>
      <c r="AA28" s="27">
        <v>6004</v>
      </c>
      <c r="AB28" s="27">
        <v>1311</v>
      </c>
      <c r="AC28" s="27">
        <v>2569</v>
      </c>
      <c r="AD28" s="126">
        <v>-1547</v>
      </c>
      <c r="AE28" s="27">
        <v>-9189</v>
      </c>
      <c r="AF28" s="27">
        <v>3881</v>
      </c>
      <c r="AG28" s="27">
        <v>16172</v>
      </c>
      <c r="AH28" s="126">
        <v>4971</v>
      </c>
      <c r="AI28" s="27">
        <v>-21901</v>
      </c>
      <c r="AJ28" s="27">
        <v>-21998</v>
      </c>
      <c r="AK28" s="27">
        <v>-22388</v>
      </c>
      <c r="AL28" s="126">
        <v>-15621</v>
      </c>
      <c r="AM28" s="27">
        <v>5967</v>
      </c>
      <c r="AN28" s="27">
        <v>2153</v>
      </c>
      <c r="AO28" s="27"/>
      <c r="AP28" s="126"/>
      <c r="AQ28" s="124"/>
      <c r="AR28" s="124"/>
      <c r="AS28" s="124"/>
      <c r="AT28" s="124"/>
      <c r="AU28" s="124"/>
      <c r="AV28" s="124"/>
      <c r="AW28" s="124"/>
    </row>
    <row r="29" spans="1:49" ht="15" customHeight="1">
      <c r="A29" s="118" t="s">
        <v>214</v>
      </c>
      <c r="B29" s="126">
        <v>0</v>
      </c>
      <c r="C29" s="126">
        <v>0</v>
      </c>
      <c r="D29" s="126">
        <v>0</v>
      </c>
      <c r="E29" s="126">
        <v>0</v>
      </c>
      <c r="F29" s="126">
        <v>0</v>
      </c>
      <c r="G29" s="126">
        <v>0</v>
      </c>
      <c r="H29" s="126">
        <v>26310</v>
      </c>
      <c r="I29" s="126">
        <v>638</v>
      </c>
      <c r="J29" s="122"/>
      <c r="K29" s="27">
        <v>189</v>
      </c>
      <c r="L29" s="27">
        <v>887</v>
      </c>
      <c r="M29" s="27">
        <v>1655</v>
      </c>
      <c r="N29" s="126">
        <v>-1866</v>
      </c>
      <c r="O29" s="27">
        <v>249</v>
      </c>
      <c r="P29" s="27">
        <v>458</v>
      </c>
      <c r="Q29" s="27">
        <v>904</v>
      </c>
      <c r="R29" s="126">
        <v>9169</v>
      </c>
      <c r="S29" s="27">
        <v>-1632</v>
      </c>
      <c r="T29" s="27">
        <v>-1971</v>
      </c>
      <c r="U29" s="27">
        <v>2851</v>
      </c>
      <c r="V29" s="126">
        <v>862</v>
      </c>
      <c r="W29" s="27">
        <v>-1765</v>
      </c>
      <c r="X29" s="27">
        <v>-2940</v>
      </c>
      <c r="Y29" s="27">
        <v>215</v>
      </c>
      <c r="Z29" s="126">
        <v>1882</v>
      </c>
      <c r="AA29" s="27">
        <v>1645</v>
      </c>
      <c r="AB29" s="27">
        <v>808</v>
      </c>
      <c r="AC29" s="27">
        <v>1077</v>
      </c>
      <c r="AD29" s="126">
        <v>18</v>
      </c>
      <c r="AE29" s="27">
        <v>-2686</v>
      </c>
      <c r="AF29" s="27">
        <v>1624</v>
      </c>
      <c r="AG29" s="27">
        <v>2944</v>
      </c>
      <c r="AH29" s="126">
        <v>-351</v>
      </c>
      <c r="AI29" s="27">
        <v>273</v>
      </c>
      <c r="AJ29" s="27">
        <v>3250</v>
      </c>
      <c r="AK29" s="27">
        <v>2329</v>
      </c>
      <c r="AL29" s="126">
        <v>3843</v>
      </c>
      <c r="AM29" s="27">
        <v>1351</v>
      </c>
      <c r="AN29" s="27">
        <v>1001</v>
      </c>
      <c r="AO29" s="27"/>
      <c r="AP29" s="126"/>
      <c r="AQ29" s="124"/>
      <c r="AR29" s="124"/>
      <c r="AS29" s="124"/>
      <c r="AT29" s="124"/>
      <c r="AU29" s="124"/>
      <c r="AV29" s="124"/>
      <c r="AW29" s="124"/>
    </row>
    <row r="30" spans="1:49" ht="15" customHeight="1">
      <c r="A30" s="118" t="s">
        <v>215</v>
      </c>
      <c r="B30" s="126">
        <v>0</v>
      </c>
      <c r="C30" s="126">
        <v>0</v>
      </c>
      <c r="D30" s="126">
        <v>0</v>
      </c>
      <c r="E30" s="126">
        <v>0</v>
      </c>
      <c r="F30" s="126">
        <v>-247</v>
      </c>
      <c r="G30" s="126">
        <v>5148</v>
      </c>
      <c r="H30" s="126">
        <v>1185</v>
      </c>
      <c r="I30" s="126">
        <v>-3465</v>
      </c>
      <c r="J30" s="122"/>
      <c r="K30" s="27">
        <v>0</v>
      </c>
      <c r="L30" s="27">
        <v>0</v>
      </c>
      <c r="M30" s="27">
        <v>0</v>
      </c>
      <c r="N30" s="126">
        <v>2310</v>
      </c>
      <c r="O30" s="27">
        <v>0</v>
      </c>
      <c r="P30" s="27">
        <v>0</v>
      </c>
      <c r="Q30" s="27">
        <v>0</v>
      </c>
      <c r="R30" s="126">
        <v>1941</v>
      </c>
      <c r="S30" s="27">
        <v>625</v>
      </c>
      <c r="T30" s="27">
        <v>1259</v>
      </c>
      <c r="U30" s="27">
        <v>1972</v>
      </c>
      <c r="V30" s="126">
        <v>2597</v>
      </c>
      <c r="W30" s="27">
        <v>786</v>
      </c>
      <c r="X30" s="27">
        <v>1788</v>
      </c>
      <c r="Y30" s="27">
        <v>1229</v>
      </c>
      <c r="Z30" s="126">
        <v>1276</v>
      </c>
      <c r="AA30" s="27">
        <v>-6373</v>
      </c>
      <c r="AB30" s="27">
        <v>-15537</v>
      </c>
      <c r="AC30" s="27">
        <v>-11430</v>
      </c>
      <c r="AD30" s="126">
        <v>-12052</v>
      </c>
      <c r="AE30" s="27">
        <v>4023</v>
      </c>
      <c r="AF30" s="27">
        <v>6712</v>
      </c>
      <c r="AG30" s="27">
        <v>11945</v>
      </c>
      <c r="AH30" s="126">
        <v>8180</v>
      </c>
      <c r="AI30" s="27">
        <v>-1610</v>
      </c>
      <c r="AJ30" s="27">
        <v>-1477</v>
      </c>
      <c r="AK30" s="27">
        <v>-1443</v>
      </c>
      <c r="AL30" s="126">
        <v>-8600</v>
      </c>
      <c r="AM30" s="27">
        <v>-2703</v>
      </c>
      <c r="AN30" s="27">
        <v>-4447</v>
      </c>
      <c r="AO30" s="27"/>
      <c r="AP30" s="126"/>
      <c r="AQ30" s="124"/>
      <c r="AR30" s="124"/>
      <c r="AS30" s="124"/>
      <c r="AT30" s="124"/>
      <c r="AU30" s="124"/>
      <c r="AV30" s="124"/>
      <c r="AW30" s="124"/>
    </row>
    <row r="31" spans="1:49" ht="15" customHeight="1">
      <c r="A31" s="118" t="s">
        <v>216</v>
      </c>
      <c r="B31" s="126">
        <v>0</v>
      </c>
      <c r="C31" s="126">
        <v>0</v>
      </c>
      <c r="D31" s="126">
        <v>0</v>
      </c>
      <c r="E31" s="126">
        <v>0</v>
      </c>
      <c r="F31" s="126">
        <v>0</v>
      </c>
      <c r="G31" s="126">
        <v>0</v>
      </c>
      <c r="H31" s="126">
        <v>0</v>
      </c>
      <c r="I31" s="126">
        <v>0</v>
      </c>
      <c r="J31" s="122"/>
      <c r="K31" s="27">
        <v>298</v>
      </c>
      <c r="L31" s="27">
        <v>1057</v>
      </c>
      <c r="M31" s="27">
        <v>1529</v>
      </c>
      <c r="N31" s="126">
        <v>0</v>
      </c>
      <c r="O31" s="27">
        <v>470</v>
      </c>
      <c r="P31" s="27">
        <v>733</v>
      </c>
      <c r="Q31" s="27">
        <v>7072</v>
      </c>
      <c r="R31" s="126">
        <v>6016</v>
      </c>
      <c r="S31" s="27">
        <v>-19694</v>
      </c>
      <c r="T31" s="27">
        <v>6791</v>
      </c>
      <c r="U31" s="27">
        <v>-14912</v>
      </c>
      <c r="V31" s="126">
        <v>-7095</v>
      </c>
      <c r="W31" s="27">
        <v>32281</v>
      </c>
      <c r="X31" s="27">
        <v>-7331</v>
      </c>
      <c r="Y31" s="27">
        <v>-4395</v>
      </c>
      <c r="Z31" s="126">
        <v>1829</v>
      </c>
      <c r="AA31" s="27">
        <v>15457</v>
      </c>
      <c r="AB31" s="27">
        <v>19847</v>
      </c>
      <c r="AC31" s="27">
        <v>589</v>
      </c>
      <c r="AD31" s="126">
        <v>7253</v>
      </c>
      <c r="AE31" s="27">
        <v>-5429</v>
      </c>
      <c r="AF31" s="27">
        <v>-29378</v>
      </c>
      <c r="AG31" s="27">
        <v>6491</v>
      </c>
      <c r="AH31" s="126">
        <v>-34869</v>
      </c>
      <c r="AI31" s="27">
        <v>40921</v>
      </c>
      <c r="AJ31" s="27">
        <v>48903</v>
      </c>
      <c r="AK31" s="27">
        <v>50732</v>
      </c>
      <c r="AL31" s="126">
        <v>33323</v>
      </c>
      <c r="AM31" s="27">
        <v>11015</v>
      </c>
      <c r="AN31" s="27">
        <v>2410</v>
      </c>
      <c r="AO31" s="27"/>
      <c r="AP31" s="126"/>
      <c r="AQ31" s="124"/>
      <c r="AR31" s="124"/>
      <c r="AS31" s="124"/>
      <c r="AT31" s="124"/>
      <c r="AU31" s="124"/>
      <c r="AV31" s="124"/>
      <c r="AW31" s="124"/>
    </row>
    <row r="32" spans="1:49" ht="15" customHeight="1">
      <c r="A32" s="118" t="s">
        <v>217</v>
      </c>
      <c r="B32" s="126">
        <v>0</v>
      </c>
      <c r="C32" s="126">
        <v>0</v>
      </c>
      <c r="D32" s="126">
        <v>0</v>
      </c>
      <c r="E32" s="126">
        <v>0</v>
      </c>
      <c r="F32" s="126">
        <v>0</v>
      </c>
      <c r="G32" s="126">
        <v>0</v>
      </c>
      <c r="H32" s="126">
        <v>0</v>
      </c>
      <c r="I32" s="126">
        <v>0</v>
      </c>
      <c r="J32" s="122"/>
      <c r="K32" s="27">
        <v>0</v>
      </c>
      <c r="L32" s="27">
        <v>0</v>
      </c>
      <c r="M32" s="27">
        <v>0</v>
      </c>
      <c r="N32" s="126">
        <v>0</v>
      </c>
      <c r="O32" s="27">
        <v>0</v>
      </c>
      <c r="P32" s="27">
        <v>0</v>
      </c>
      <c r="Q32" s="27">
        <v>0</v>
      </c>
      <c r="R32" s="126">
        <v>0</v>
      </c>
      <c r="S32" s="27">
        <v>0</v>
      </c>
      <c r="T32" s="27">
        <v>0</v>
      </c>
      <c r="U32" s="27">
        <v>0</v>
      </c>
      <c r="V32" s="126">
        <v>0</v>
      </c>
      <c r="W32" s="27">
        <v>0</v>
      </c>
      <c r="X32" s="27">
        <v>0</v>
      </c>
      <c r="Y32" s="27">
        <v>0</v>
      </c>
      <c r="Z32" s="126">
        <v>0</v>
      </c>
      <c r="AA32" s="27">
        <v>0</v>
      </c>
      <c r="AB32" s="27">
        <v>0</v>
      </c>
      <c r="AC32" s="27">
        <v>0</v>
      </c>
      <c r="AD32" s="126">
        <v>-63933</v>
      </c>
      <c r="AE32" s="27">
        <v>0</v>
      </c>
      <c r="AF32" s="27">
        <v>0</v>
      </c>
      <c r="AG32" s="27">
        <v>0</v>
      </c>
      <c r="AH32" s="126">
        <v>0</v>
      </c>
      <c r="AI32" s="27">
        <v>0</v>
      </c>
      <c r="AJ32" s="27">
        <v>0</v>
      </c>
      <c r="AK32" s="27">
        <v>0</v>
      </c>
      <c r="AL32" s="126">
        <v>0</v>
      </c>
      <c r="AM32" s="27">
        <v>0</v>
      </c>
      <c r="AN32" s="27" t="s">
        <v>337</v>
      </c>
      <c r="AO32" s="27"/>
      <c r="AP32" s="126"/>
      <c r="AQ32" s="124"/>
      <c r="AR32" s="124"/>
      <c r="AS32" s="124"/>
      <c r="AT32" s="124"/>
      <c r="AU32" s="124"/>
      <c r="AV32" s="124"/>
      <c r="AW32" s="124"/>
    </row>
    <row r="33" spans="1:49" ht="15" customHeight="1">
      <c r="A33" s="118" t="s">
        <v>218</v>
      </c>
      <c r="B33" s="126">
        <v>522</v>
      </c>
      <c r="C33" s="126">
        <v>3258</v>
      </c>
      <c r="D33" s="126">
        <v>4148</v>
      </c>
      <c r="E33" s="126">
        <v>6936</v>
      </c>
      <c r="F33" s="126">
        <v>4067</v>
      </c>
      <c r="G33" s="126">
        <v>1074</v>
      </c>
      <c r="H33" s="126">
        <v>1926</v>
      </c>
      <c r="I33" s="126">
        <v>3523</v>
      </c>
      <c r="J33" s="122"/>
      <c r="K33" s="27" t="s">
        <v>337</v>
      </c>
      <c r="L33" s="27" t="s">
        <v>337</v>
      </c>
      <c r="M33" s="27" t="s">
        <v>337</v>
      </c>
      <c r="N33" s="126">
        <v>2642</v>
      </c>
      <c r="O33" s="27" t="s">
        <v>337</v>
      </c>
      <c r="P33" s="27" t="s">
        <v>337</v>
      </c>
      <c r="Q33" s="27" t="s">
        <v>337</v>
      </c>
      <c r="R33" s="126">
        <v>6629</v>
      </c>
      <c r="S33" s="27">
        <v>367</v>
      </c>
      <c r="T33" s="27">
        <v>2584</v>
      </c>
      <c r="U33" s="27">
        <v>4865</v>
      </c>
      <c r="V33" s="126">
        <v>3567</v>
      </c>
      <c r="W33" s="27">
        <v>1051</v>
      </c>
      <c r="X33" s="27">
        <v>3529</v>
      </c>
      <c r="Y33" s="27">
        <v>4825</v>
      </c>
      <c r="Z33" s="126">
        <v>11093</v>
      </c>
      <c r="AA33" s="27">
        <v>3582</v>
      </c>
      <c r="AB33" s="27">
        <v>11732</v>
      </c>
      <c r="AC33" s="27">
        <v>16353</v>
      </c>
      <c r="AD33" s="126">
        <v>17667</v>
      </c>
      <c r="AE33" s="27">
        <v>1159</v>
      </c>
      <c r="AF33" s="27">
        <v>4982</v>
      </c>
      <c r="AG33" s="27">
        <v>7519</v>
      </c>
      <c r="AH33" s="126">
        <v>11722</v>
      </c>
      <c r="AI33" s="27">
        <v>903</v>
      </c>
      <c r="AJ33" s="27">
        <v>1580</v>
      </c>
      <c r="AK33" s="27">
        <v>4179</v>
      </c>
      <c r="AL33" s="126">
        <v>6461</v>
      </c>
      <c r="AM33" s="27">
        <v>5488</v>
      </c>
      <c r="AN33" s="27">
        <v>12496</v>
      </c>
      <c r="AO33" s="27"/>
      <c r="AP33" s="126"/>
      <c r="AQ33" s="124"/>
      <c r="AR33" s="124"/>
      <c r="AS33" s="124"/>
      <c r="AT33" s="124"/>
      <c r="AU33" s="124"/>
      <c r="AV33" s="124"/>
      <c r="AW33" s="124"/>
    </row>
    <row r="34" spans="1:49" ht="15" customHeight="1">
      <c r="A34" s="118" t="s">
        <v>342</v>
      </c>
      <c r="B34" s="128" t="s">
        <v>337</v>
      </c>
      <c r="C34" s="128" t="s">
        <v>337</v>
      </c>
      <c r="D34" s="128" t="s">
        <v>337</v>
      </c>
      <c r="E34" s="128" t="s">
        <v>337</v>
      </c>
      <c r="F34" s="128" t="s">
        <v>337</v>
      </c>
      <c r="G34" s="128" t="s">
        <v>337</v>
      </c>
      <c r="H34" s="128" t="s">
        <v>337</v>
      </c>
      <c r="I34" s="128" t="s">
        <v>337</v>
      </c>
      <c r="J34" s="122"/>
      <c r="K34" s="129" t="s">
        <v>337</v>
      </c>
      <c r="L34" s="129" t="s">
        <v>337</v>
      </c>
      <c r="M34" s="129" t="s">
        <v>337</v>
      </c>
      <c r="N34" s="128" t="s">
        <v>337</v>
      </c>
      <c r="O34" s="129" t="s">
        <v>337</v>
      </c>
      <c r="P34" s="129" t="s">
        <v>337</v>
      </c>
      <c r="Q34" s="129" t="s">
        <v>337</v>
      </c>
      <c r="R34" s="128" t="s">
        <v>337</v>
      </c>
      <c r="S34" s="129" t="s">
        <v>337</v>
      </c>
      <c r="T34" s="129" t="s">
        <v>337</v>
      </c>
      <c r="U34" s="129" t="s">
        <v>337</v>
      </c>
      <c r="V34" s="128" t="s">
        <v>337</v>
      </c>
      <c r="W34" s="129" t="s">
        <v>337</v>
      </c>
      <c r="X34" s="129" t="s">
        <v>337</v>
      </c>
      <c r="Y34" s="129" t="s">
        <v>337</v>
      </c>
      <c r="Z34" s="128" t="s">
        <v>337</v>
      </c>
      <c r="AA34" s="129" t="s">
        <v>337</v>
      </c>
      <c r="AB34" s="129" t="s">
        <v>337</v>
      </c>
      <c r="AC34" s="129" t="s">
        <v>337</v>
      </c>
      <c r="AD34" s="128" t="s">
        <v>337</v>
      </c>
      <c r="AE34" s="129" t="s">
        <v>337</v>
      </c>
      <c r="AF34" s="129" t="s">
        <v>337</v>
      </c>
      <c r="AG34" s="129" t="s">
        <v>337</v>
      </c>
      <c r="AH34" s="128" t="s">
        <v>337</v>
      </c>
      <c r="AI34" s="129" t="s">
        <v>337</v>
      </c>
      <c r="AJ34" s="129" t="s">
        <v>337</v>
      </c>
      <c r="AK34" s="129" t="s">
        <v>337</v>
      </c>
      <c r="AL34" s="128" t="s">
        <v>337</v>
      </c>
      <c r="AM34" s="129" t="s">
        <v>337</v>
      </c>
      <c r="AN34" s="129">
        <v>23687</v>
      </c>
      <c r="AO34" s="129"/>
      <c r="AP34" s="128"/>
      <c r="AQ34" s="124"/>
      <c r="AR34" s="124"/>
      <c r="AS34" s="124"/>
      <c r="AT34" s="124"/>
      <c r="AU34" s="124"/>
      <c r="AV34" s="124"/>
      <c r="AW34" s="124"/>
    </row>
    <row r="35" spans="1:49" ht="15" customHeight="1">
      <c r="A35" s="118"/>
      <c r="B35" s="126"/>
      <c r="C35" s="126"/>
      <c r="D35" s="126"/>
      <c r="E35" s="126"/>
      <c r="F35" s="126"/>
      <c r="G35" s="126"/>
      <c r="H35" s="126"/>
      <c r="I35" s="126"/>
      <c r="J35" s="122"/>
      <c r="K35" s="27"/>
      <c r="L35" s="27"/>
      <c r="M35" s="27"/>
      <c r="N35" s="126"/>
      <c r="O35" s="27"/>
      <c r="P35" s="27"/>
      <c r="Q35" s="27"/>
      <c r="R35" s="126"/>
      <c r="S35" s="27"/>
      <c r="T35" s="27"/>
      <c r="U35" s="27"/>
      <c r="V35" s="126"/>
      <c r="W35" s="27"/>
      <c r="X35" s="27"/>
      <c r="Y35" s="27"/>
      <c r="Z35" s="126"/>
      <c r="AA35" s="27"/>
      <c r="AB35" s="27"/>
      <c r="AC35" s="27"/>
      <c r="AD35" s="126"/>
      <c r="AE35" s="27"/>
      <c r="AF35" s="27"/>
      <c r="AG35" s="27"/>
      <c r="AH35" s="126"/>
      <c r="AI35" s="27"/>
      <c r="AJ35" s="27"/>
      <c r="AK35" s="27"/>
      <c r="AL35" s="126"/>
      <c r="AM35" s="27"/>
      <c r="AN35" s="27"/>
      <c r="AO35" s="27"/>
      <c r="AP35" s="126"/>
      <c r="AQ35" s="124"/>
      <c r="AR35" s="124"/>
      <c r="AS35" s="124"/>
      <c r="AT35" s="124"/>
      <c r="AU35" s="124"/>
      <c r="AV35" s="124"/>
      <c r="AW35" s="124"/>
    </row>
    <row r="36" spans="1:49" ht="15" customHeight="1">
      <c r="A36" s="119" t="s">
        <v>219</v>
      </c>
      <c r="B36" s="130">
        <v>60801</v>
      </c>
      <c r="C36" s="130">
        <v>71785.397730000012</v>
      </c>
      <c r="D36" s="130">
        <v>99303</v>
      </c>
      <c r="E36" s="130">
        <f>SUM(E17:E34,E14)</f>
        <v>81143</v>
      </c>
      <c r="F36" s="130">
        <v>79319</v>
      </c>
      <c r="G36" s="130">
        <v>180213</v>
      </c>
      <c r="H36" s="130">
        <v>257591</v>
      </c>
      <c r="I36" s="130">
        <v>183355</v>
      </c>
      <c r="J36" s="122"/>
      <c r="K36" s="36">
        <v>55410</v>
      </c>
      <c r="L36" s="36">
        <v>101364</v>
      </c>
      <c r="M36" s="36">
        <v>130547</v>
      </c>
      <c r="N36" s="130">
        <v>221427</v>
      </c>
      <c r="O36" s="36">
        <v>44170</v>
      </c>
      <c r="P36" s="36">
        <v>41019</v>
      </c>
      <c r="Q36" s="36">
        <v>170356</v>
      </c>
      <c r="R36" s="130">
        <v>184465</v>
      </c>
      <c r="S36" s="36">
        <v>81479</v>
      </c>
      <c r="T36" s="36">
        <v>157300</v>
      </c>
      <c r="U36" s="36">
        <v>233729</v>
      </c>
      <c r="V36" s="130">
        <v>341086</v>
      </c>
      <c r="W36" s="36">
        <v>198477</v>
      </c>
      <c r="X36" s="36">
        <v>241918</v>
      </c>
      <c r="Y36" s="36">
        <v>407566</v>
      </c>
      <c r="Z36" s="130">
        <v>599672</v>
      </c>
      <c r="AA36" s="36">
        <v>160597</v>
      </c>
      <c r="AB36" s="36">
        <v>346220</v>
      </c>
      <c r="AC36" s="36">
        <v>453164</v>
      </c>
      <c r="AD36" s="130">
        <v>591593</v>
      </c>
      <c r="AE36" s="36">
        <v>170201</v>
      </c>
      <c r="AF36" s="36">
        <v>376188</v>
      </c>
      <c r="AG36" s="36">
        <v>570004.04570628866</v>
      </c>
      <c r="AH36" s="130">
        <v>755936</v>
      </c>
      <c r="AI36" s="36">
        <v>76042</v>
      </c>
      <c r="AJ36" s="36">
        <v>248602</v>
      </c>
      <c r="AK36" s="36">
        <v>409699</v>
      </c>
      <c r="AL36" s="130">
        <v>610384</v>
      </c>
      <c r="AM36" s="36">
        <v>186513</v>
      </c>
      <c r="AN36" s="36">
        <v>408868</v>
      </c>
      <c r="AO36" s="36"/>
      <c r="AP36" s="130"/>
      <c r="AQ36" s="124"/>
      <c r="AR36" s="124"/>
      <c r="AS36" s="124"/>
      <c r="AT36" s="124"/>
      <c r="AU36" s="124"/>
      <c r="AV36" s="124"/>
      <c r="AW36" s="124"/>
    </row>
    <row r="37" spans="1:49" ht="15" customHeight="1">
      <c r="A37" s="119" t="s">
        <v>220</v>
      </c>
      <c r="B37" s="126"/>
      <c r="C37" s="126"/>
      <c r="D37" s="126"/>
      <c r="E37" s="126"/>
      <c r="F37" s="126"/>
      <c r="G37" s="126"/>
      <c r="H37" s="126"/>
      <c r="I37" s="126"/>
      <c r="J37" s="122"/>
      <c r="K37" s="27"/>
      <c r="L37" s="27"/>
      <c r="M37" s="27"/>
      <c r="N37" s="126"/>
      <c r="O37" s="27"/>
      <c r="P37" s="27"/>
      <c r="Q37" s="27"/>
      <c r="R37" s="126"/>
      <c r="S37" s="27"/>
      <c r="T37" s="27"/>
      <c r="U37" s="27"/>
      <c r="V37" s="126"/>
      <c r="W37" s="27"/>
      <c r="X37" s="27"/>
      <c r="Y37" s="27"/>
      <c r="Z37" s="126"/>
      <c r="AA37" s="27"/>
      <c r="AB37" s="27"/>
      <c r="AC37" s="27"/>
      <c r="AD37" s="126"/>
      <c r="AE37" s="27"/>
      <c r="AF37" s="27"/>
      <c r="AG37" s="27"/>
      <c r="AH37" s="126"/>
      <c r="AI37" s="27"/>
      <c r="AJ37" s="27"/>
      <c r="AK37" s="27"/>
      <c r="AL37" s="126"/>
      <c r="AM37" s="27"/>
      <c r="AN37" s="27"/>
      <c r="AO37" s="27"/>
      <c r="AP37" s="126"/>
      <c r="AQ37" s="124"/>
      <c r="AR37" s="124"/>
      <c r="AS37" s="124"/>
      <c r="AT37" s="124"/>
      <c r="AU37" s="124"/>
      <c r="AV37" s="124"/>
      <c r="AW37" s="124"/>
    </row>
    <row r="38" spans="1:49" ht="15" customHeight="1">
      <c r="A38" s="118" t="s">
        <v>221</v>
      </c>
      <c r="B38" s="126">
        <v>-16941</v>
      </c>
      <c r="C38" s="126">
        <v>-29431</v>
      </c>
      <c r="D38" s="126">
        <v>-15932</v>
      </c>
      <c r="E38" s="126">
        <v>-27402</v>
      </c>
      <c r="F38" s="126">
        <v>-11747</v>
      </c>
      <c r="G38" s="126">
        <v>-38238</v>
      </c>
      <c r="H38" s="126">
        <v>-124420</v>
      </c>
      <c r="I38" s="126">
        <v>20945</v>
      </c>
      <c r="J38" s="122"/>
      <c r="K38" s="27">
        <v>12307</v>
      </c>
      <c r="L38" s="27">
        <v>-18404</v>
      </c>
      <c r="M38" s="27">
        <v>-53756</v>
      </c>
      <c r="N38" s="126">
        <v>-96112</v>
      </c>
      <c r="O38" s="27">
        <v>-8936</v>
      </c>
      <c r="P38" s="27">
        <v>29888</v>
      </c>
      <c r="Q38" s="27">
        <v>-95712</v>
      </c>
      <c r="R38" s="126">
        <v>-167608</v>
      </c>
      <c r="S38" s="27">
        <v>21998</v>
      </c>
      <c r="T38" s="27">
        <v>-33246</v>
      </c>
      <c r="U38" s="27">
        <v>-37587</v>
      </c>
      <c r="V38" s="126">
        <v>-99650</v>
      </c>
      <c r="W38" s="27">
        <v>-3651</v>
      </c>
      <c r="X38" s="27">
        <v>-24138</v>
      </c>
      <c r="Y38" s="27">
        <v>-101159</v>
      </c>
      <c r="Z38" s="126">
        <v>-210428</v>
      </c>
      <c r="AA38" s="27">
        <v>3064</v>
      </c>
      <c r="AB38" s="27">
        <v>-13286</v>
      </c>
      <c r="AC38" s="27">
        <v>-6702</v>
      </c>
      <c r="AD38" s="126">
        <v>-132224</v>
      </c>
      <c r="AE38" s="27">
        <v>27190</v>
      </c>
      <c r="AF38" s="27">
        <v>-131943</v>
      </c>
      <c r="AG38" s="27">
        <v>-243817</v>
      </c>
      <c r="AH38" s="126">
        <v>-286622</v>
      </c>
      <c r="AI38" s="27">
        <v>133700</v>
      </c>
      <c r="AJ38" s="27">
        <v>-18309</v>
      </c>
      <c r="AK38" s="27">
        <v>37293</v>
      </c>
      <c r="AL38" s="126">
        <v>45053</v>
      </c>
      <c r="AM38" s="27">
        <v>-48718</v>
      </c>
      <c r="AN38" s="27">
        <v>-134313</v>
      </c>
      <c r="AO38" s="27"/>
      <c r="AP38" s="126"/>
      <c r="AQ38" s="124"/>
      <c r="AR38" s="124"/>
      <c r="AS38" s="124"/>
      <c r="AT38" s="124"/>
      <c r="AU38" s="124"/>
      <c r="AV38" s="124"/>
      <c r="AW38" s="124"/>
    </row>
    <row r="39" spans="1:49" ht="15" customHeight="1">
      <c r="A39" s="118" t="s">
        <v>222</v>
      </c>
      <c r="B39" s="126">
        <v>28537</v>
      </c>
      <c r="C39" s="126">
        <v>-21521</v>
      </c>
      <c r="D39" s="126">
        <v>-34161</v>
      </c>
      <c r="E39" s="126">
        <v>-25314</v>
      </c>
      <c r="F39" s="126">
        <v>-29589</v>
      </c>
      <c r="G39" s="126">
        <v>-22889</v>
      </c>
      <c r="H39" s="126">
        <v>-84629</v>
      </c>
      <c r="I39" s="126">
        <v>-35902</v>
      </c>
      <c r="J39" s="122"/>
      <c r="K39" s="27">
        <v>-27742</v>
      </c>
      <c r="L39" s="27">
        <v>-59896</v>
      </c>
      <c r="M39" s="27">
        <v>-107609</v>
      </c>
      <c r="N39" s="126">
        <v>-90903</v>
      </c>
      <c r="O39" s="27">
        <v>-84761</v>
      </c>
      <c r="P39" s="27">
        <v>-27843</v>
      </c>
      <c r="Q39" s="27">
        <v>-61834</v>
      </c>
      <c r="R39" s="126">
        <v>-162486</v>
      </c>
      <c r="S39" s="27">
        <v>-232566</v>
      </c>
      <c r="T39" s="27">
        <v>-171929</v>
      </c>
      <c r="U39" s="27">
        <v>-347084</v>
      </c>
      <c r="V39" s="126">
        <v>-690615</v>
      </c>
      <c r="W39" s="27">
        <v>-16873</v>
      </c>
      <c r="X39" s="27">
        <v>118945</v>
      </c>
      <c r="Y39" s="27">
        <v>70893</v>
      </c>
      <c r="Z39" s="126">
        <v>73406</v>
      </c>
      <c r="AA39" s="27">
        <v>1525</v>
      </c>
      <c r="AB39" s="27">
        <v>65260</v>
      </c>
      <c r="AC39" s="27">
        <v>53524</v>
      </c>
      <c r="AD39" s="126">
        <v>185433</v>
      </c>
      <c r="AE39" s="27">
        <v>-155863</v>
      </c>
      <c r="AF39" s="27">
        <v>-448467</v>
      </c>
      <c r="AG39" s="27">
        <v>-866286</v>
      </c>
      <c r="AH39" s="126">
        <v>-632913</v>
      </c>
      <c r="AI39" s="27">
        <v>29782</v>
      </c>
      <c r="AJ39" s="27">
        <v>291741</v>
      </c>
      <c r="AK39" s="27">
        <v>234381</v>
      </c>
      <c r="AL39" s="126">
        <v>258488</v>
      </c>
      <c r="AM39" s="27">
        <v>162735</v>
      </c>
      <c r="AN39" s="27">
        <v>196118</v>
      </c>
      <c r="AO39" s="27"/>
      <c r="AP39" s="126"/>
      <c r="AQ39" s="124"/>
      <c r="AR39" s="124"/>
      <c r="AS39" s="124"/>
      <c r="AT39" s="124"/>
      <c r="AU39" s="124"/>
      <c r="AV39" s="124"/>
      <c r="AW39" s="124"/>
    </row>
    <row r="40" spans="1:49" ht="15" customHeight="1">
      <c r="A40" s="118" t="s">
        <v>223</v>
      </c>
      <c r="B40" s="126">
        <v>1556</v>
      </c>
      <c r="C40" s="126">
        <v>1498</v>
      </c>
      <c r="D40" s="126">
        <v>-1947</v>
      </c>
      <c r="E40" s="126">
        <v>-5947</v>
      </c>
      <c r="F40" s="126">
        <v>-710</v>
      </c>
      <c r="G40" s="126">
        <v>5892</v>
      </c>
      <c r="H40" s="126">
        <v>-28100</v>
      </c>
      <c r="I40" s="126">
        <v>-3189</v>
      </c>
      <c r="J40" s="122"/>
      <c r="K40" s="27">
        <v>-3986</v>
      </c>
      <c r="L40" s="27">
        <v>-6722</v>
      </c>
      <c r="M40" s="27">
        <v>-4172</v>
      </c>
      <c r="N40" s="126">
        <v>-5720</v>
      </c>
      <c r="O40" s="27">
        <v>-15564</v>
      </c>
      <c r="P40" s="27">
        <v>-37532</v>
      </c>
      <c r="Q40" s="27">
        <v>-22925</v>
      </c>
      <c r="R40" s="126">
        <v>108301</v>
      </c>
      <c r="S40" s="27">
        <v>50120</v>
      </c>
      <c r="T40" s="27">
        <v>98245</v>
      </c>
      <c r="U40" s="27">
        <v>176881</v>
      </c>
      <c r="V40" s="126">
        <v>192198</v>
      </c>
      <c r="W40" s="27">
        <v>20455</v>
      </c>
      <c r="X40" s="27">
        <v>38285</v>
      </c>
      <c r="Y40" s="27">
        <v>65369</v>
      </c>
      <c r="Z40" s="126">
        <v>85673</v>
      </c>
      <c r="AA40" s="27">
        <v>14470</v>
      </c>
      <c r="AB40" s="27">
        <v>49599</v>
      </c>
      <c r="AC40" s="27">
        <v>70755</v>
      </c>
      <c r="AD40" s="126">
        <v>106627</v>
      </c>
      <c r="AE40" s="27">
        <v>21979</v>
      </c>
      <c r="AF40" s="27">
        <v>37894</v>
      </c>
      <c r="AG40" s="27">
        <v>70131</v>
      </c>
      <c r="AH40" s="126">
        <v>93656</v>
      </c>
      <c r="AI40" s="27">
        <v>46457</v>
      </c>
      <c r="AJ40" s="27">
        <v>40619</v>
      </c>
      <c r="AK40" s="27">
        <v>100746</v>
      </c>
      <c r="AL40" s="126">
        <v>135016</v>
      </c>
      <c r="AM40" s="27">
        <v>33219</v>
      </c>
      <c r="AN40" s="27">
        <v>61610</v>
      </c>
      <c r="AO40" s="27"/>
      <c r="AP40" s="126"/>
      <c r="AQ40" s="124"/>
      <c r="AR40" s="124"/>
      <c r="AS40" s="124"/>
      <c r="AT40" s="124"/>
      <c r="AU40" s="124"/>
      <c r="AV40" s="124"/>
      <c r="AW40" s="124"/>
    </row>
    <row r="41" spans="1:49" ht="15" customHeight="1">
      <c r="A41" s="118" t="s">
        <v>224</v>
      </c>
      <c r="B41" s="126">
        <v>-440</v>
      </c>
      <c r="C41" s="126">
        <v>-8333</v>
      </c>
      <c r="D41" s="126">
        <v>-2957</v>
      </c>
      <c r="E41" s="126">
        <v>-15</v>
      </c>
      <c r="F41" s="126">
        <v>1130</v>
      </c>
      <c r="G41" s="126">
        <v>-1593</v>
      </c>
      <c r="H41" s="126">
        <v>3732</v>
      </c>
      <c r="I41" s="126">
        <v>115</v>
      </c>
      <c r="J41" s="122"/>
      <c r="K41" s="27">
        <v>124</v>
      </c>
      <c r="L41" s="27">
        <v>331</v>
      </c>
      <c r="M41" s="27">
        <v>299</v>
      </c>
      <c r="N41" s="126">
        <v>2252</v>
      </c>
      <c r="O41" s="27">
        <v>-56</v>
      </c>
      <c r="P41" s="27">
        <v>-167</v>
      </c>
      <c r="Q41" s="27">
        <v>-217</v>
      </c>
      <c r="R41" s="126">
        <v>-216</v>
      </c>
      <c r="S41" s="27">
        <v>-6580</v>
      </c>
      <c r="T41" s="27">
        <v>-6668</v>
      </c>
      <c r="U41" s="27">
        <v>-6806</v>
      </c>
      <c r="V41" s="126">
        <v>8914</v>
      </c>
      <c r="W41" s="27">
        <v>-100</v>
      </c>
      <c r="X41" s="27">
        <v>-195</v>
      </c>
      <c r="Y41" s="27">
        <v>-314</v>
      </c>
      <c r="Z41" s="126">
        <v>-1949</v>
      </c>
      <c r="AA41" s="27">
        <v>-438</v>
      </c>
      <c r="AB41" s="27">
        <v>-336</v>
      </c>
      <c r="AC41" s="27">
        <v>-10614</v>
      </c>
      <c r="AD41" s="126">
        <v>-994</v>
      </c>
      <c r="AE41" s="27">
        <v>68</v>
      </c>
      <c r="AF41" s="27">
        <v>-426</v>
      </c>
      <c r="AG41" s="27">
        <v>-412</v>
      </c>
      <c r="AH41" s="126">
        <v>634</v>
      </c>
      <c r="AI41" s="27">
        <v>-95</v>
      </c>
      <c r="AJ41" s="27">
        <v>-158</v>
      </c>
      <c r="AK41" s="27">
        <v>-215</v>
      </c>
      <c r="AL41" s="126">
        <v>1815</v>
      </c>
      <c r="AM41" s="27">
        <v>2486</v>
      </c>
      <c r="AN41" s="27">
        <v>2420</v>
      </c>
      <c r="AO41" s="27"/>
      <c r="AP41" s="126"/>
      <c r="AQ41" s="124"/>
      <c r="AR41" s="124"/>
      <c r="AS41" s="124"/>
      <c r="AT41" s="124"/>
      <c r="AU41" s="124"/>
      <c r="AV41" s="124"/>
      <c r="AW41" s="124"/>
    </row>
    <row r="42" spans="1:49" ht="15" customHeight="1">
      <c r="A42" s="118" t="s">
        <v>225</v>
      </c>
      <c r="B42" s="126">
        <v>845</v>
      </c>
      <c r="C42" s="126">
        <v>-12271.4</v>
      </c>
      <c r="D42" s="126">
        <v>-18665</v>
      </c>
      <c r="E42" s="126">
        <v>12086</v>
      </c>
      <c r="F42" s="126">
        <v>10960</v>
      </c>
      <c r="G42" s="126">
        <v>-440</v>
      </c>
      <c r="H42" s="126">
        <v>-830</v>
      </c>
      <c r="I42" s="126">
        <v>-118</v>
      </c>
      <c r="J42" s="122"/>
      <c r="K42" s="27">
        <v>840</v>
      </c>
      <c r="L42" s="27">
        <v>-466</v>
      </c>
      <c r="M42" s="27">
        <v>-7580</v>
      </c>
      <c r="N42" s="126">
        <v>-10623</v>
      </c>
      <c r="O42" s="27">
        <v>-11566</v>
      </c>
      <c r="P42" s="27">
        <v>-1983</v>
      </c>
      <c r="Q42" s="27">
        <v>1135</v>
      </c>
      <c r="R42" s="126">
        <v>-4102</v>
      </c>
      <c r="S42" s="27">
        <v>-267</v>
      </c>
      <c r="T42" s="27">
        <v>-5437</v>
      </c>
      <c r="U42" s="27">
        <v>-8063</v>
      </c>
      <c r="V42" s="126">
        <v>-10411</v>
      </c>
      <c r="W42" s="27">
        <v>-778</v>
      </c>
      <c r="X42" s="27">
        <v>-33617</v>
      </c>
      <c r="Y42" s="27">
        <v>-17521</v>
      </c>
      <c r="Z42" s="126">
        <v>8722</v>
      </c>
      <c r="AA42" s="27">
        <v>-9172</v>
      </c>
      <c r="AB42" s="27">
        <v>-3221</v>
      </c>
      <c r="AC42" s="27">
        <v>-14901</v>
      </c>
      <c r="AD42" s="126">
        <v>-11486</v>
      </c>
      <c r="AE42" s="27">
        <v>7779</v>
      </c>
      <c r="AF42" s="27">
        <v>-2487</v>
      </c>
      <c r="AG42" s="27">
        <v>-12481</v>
      </c>
      <c r="AH42" s="126">
        <v>2205</v>
      </c>
      <c r="AI42" s="27">
        <v>8214</v>
      </c>
      <c r="AJ42" s="27">
        <v>3352</v>
      </c>
      <c r="AK42" s="27">
        <v>8161</v>
      </c>
      <c r="AL42" s="126">
        <v>25702</v>
      </c>
      <c r="AM42" s="27">
        <v>-6900</v>
      </c>
      <c r="AN42" s="27">
        <v>-7104</v>
      </c>
      <c r="AO42" s="27"/>
      <c r="AP42" s="126"/>
      <c r="AQ42" s="124"/>
      <c r="AR42" s="124"/>
      <c r="AS42" s="124"/>
      <c r="AT42" s="124"/>
      <c r="AU42" s="124"/>
      <c r="AV42" s="124"/>
      <c r="AW42" s="124"/>
    </row>
    <row r="43" spans="1:49" ht="15" customHeight="1">
      <c r="A43" s="118" t="s">
        <v>226</v>
      </c>
      <c r="B43" s="126">
        <v>-2741</v>
      </c>
      <c r="C43" s="126">
        <v>65542</v>
      </c>
      <c r="D43" s="126">
        <v>30309</v>
      </c>
      <c r="E43" s="126">
        <v>28187</v>
      </c>
      <c r="F43" s="126">
        <v>69823</v>
      </c>
      <c r="G43" s="126">
        <v>57873</v>
      </c>
      <c r="H43" s="126">
        <v>35572</v>
      </c>
      <c r="I43" s="126">
        <v>71891</v>
      </c>
      <c r="J43" s="122"/>
      <c r="K43" s="27">
        <v>17178</v>
      </c>
      <c r="L43" s="27">
        <v>68764</v>
      </c>
      <c r="M43" s="27">
        <v>226695</v>
      </c>
      <c r="N43" s="126">
        <v>166322</v>
      </c>
      <c r="O43" s="27">
        <v>123712</v>
      </c>
      <c r="P43" s="27">
        <v>41750</v>
      </c>
      <c r="Q43" s="27">
        <v>171523</v>
      </c>
      <c r="R43" s="126">
        <v>222797</v>
      </c>
      <c r="S43" s="27">
        <v>-47099</v>
      </c>
      <c r="T43" s="27">
        <v>-269842</v>
      </c>
      <c r="U43" s="27">
        <v>-63326</v>
      </c>
      <c r="V43" s="126">
        <v>206927</v>
      </c>
      <c r="W43" s="27">
        <v>-283072</v>
      </c>
      <c r="X43" s="27">
        <v>-298368</v>
      </c>
      <c r="Y43" s="27">
        <v>-94028</v>
      </c>
      <c r="Z43" s="126">
        <v>46997</v>
      </c>
      <c r="AA43" s="27">
        <v>-26566</v>
      </c>
      <c r="AB43" s="27">
        <v>-224212</v>
      </c>
      <c r="AC43" s="27">
        <v>-229052</v>
      </c>
      <c r="AD43" s="126">
        <v>-175011</v>
      </c>
      <c r="AE43" s="27">
        <v>185921</v>
      </c>
      <c r="AF43" s="27">
        <v>400785</v>
      </c>
      <c r="AG43" s="27">
        <v>693498</v>
      </c>
      <c r="AH43" s="126">
        <v>182262</v>
      </c>
      <c r="AI43" s="27">
        <v>-398212</v>
      </c>
      <c r="AJ43" s="27">
        <v>-499188</v>
      </c>
      <c r="AK43" s="27">
        <v>-221879</v>
      </c>
      <c r="AL43" s="126">
        <v>-106866</v>
      </c>
      <c r="AM43" s="27">
        <v>-138801</v>
      </c>
      <c r="AN43" s="27">
        <v>-42265</v>
      </c>
      <c r="AO43" s="27"/>
      <c r="AP43" s="126"/>
      <c r="AQ43" s="124"/>
      <c r="AR43" s="124"/>
      <c r="AS43" s="124"/>
      <c r="AT43" s="124"/>
      <c r="AU43" s="124"/>
      <c r="AV43" s="124"/>
      <c r="AW43" s="124"/>
    </row>
    <row r="44" spans="1:49" ht="15" customHeight="1">
      <c r="A44" s="118" t="s">
        <v>227</v>
      </c>
      <c r="B44" s="126">
        <v>2506</v>
      </c>
      <c r="C44" s="126">
        <v>4983</v>
      </c>
      <c r="D44" s="126">
        <v>6035</v>
      </c>
      <c r="E44" s="126">
        <v>-1742</v>
      </c>
      <c r="F44" s="126">
        <v>3440</v>
      </c>
      <c r="G44" s="126">
        <v>8074</v>
      </c>
      <c r="H44" s="126">
        <v>16133</v>
      </c>
      <c r="I44" s="126">
        <v>-2177</v>
      </c>
      <c r="J44" s="122"/>
      <c r="K44" s="27">
        <v>-6249</v>
      </c>
      <c r="L44" s="27">
        <v>12759</v>
      </c>
      <c r="M44" s="27">
        <v>3897</v>
      </c>
      <c r="N44" s="126">
        <v>4144</v>
      </c>
      <c r="O44" s="27">
        <v>-12831</v>
      </c>
      <c r="P44" s="27">
        <v>3666</v>
      </c>
      <c r="Q44" s="27">
        <v>16435</v>
      </c>
      <c r="R44" s="126">
        <v>48710</v>
      </c>
      <c r="S44" s="27">
        <v>-27547</v>
      </c>
      <c r="T44" s="27">
        <v>3278</v>
      </c>
      <c r="U44" s="27">
        <v>-3563</v>
      </c>
      <c r="V44" s="126">
        <v>-2860</v>
      </c>
      <c r="W44" s="27">
        <v>-13977</v>
      </c>
      <c r="X44" s="27">
        <v>11910</v>
      </c>
      <c r="Y44" s="27">
        <v>5884</v>
      </c>
      <c r="Z44" s="126">
        <v>11265</v>
      </c>
      <c r="AA44" s="27">
        <v>-16063</v>
      </c>
      <c r="AB44" s="27">
        <v>11813</v>
      </c>
      <c r="AC44" s="27">
        <v>1014</v>
      </c>
      <c r="AD44" s="126">
        <v>-6558</v>
      </c>
      <c r="AE44" s="27">
        <v>-5064</v>
      </c>
      <c r="AF44" s="27">
        <v>28853</v>
      </c>
      <c r="AG44" s="27">
        <v>21976</v>
      </c>
      <c r="AH44" s="126">
        <v>9340</v>
      </c>
      <c r="AI44" s="27">
        <v>-21291</v>
      </c>
      <c r="AJ44" s="27">
        <v>6255</v>
      </c>
      <c r="AK44" s="27">
        <v>12574</v>
      </c>
      <c r="AL44" s="126">
        <v>-12446</v>
      </c>
      <c r="AM44" s="27">
        <v>-1055</v>
      </c>
      <c r="AN44" s="27">
        <v>35469</v>
      </c>
      <c r="AO44" s="27"/>
      <c r="AP44" s="126"/>
      <c r="AQ44" s="124"/>
      <c r="AR44" s="124"/>
      <c r="AS44" s="124"/>
      <c r="AT44" s="124"/>
      <c r="AU44" s="124"/>
      <c r="AV44" s="124"/>
      <c r="AW44" s="124"/>
    </row>
    <row r="45" spans="1:49" ht="15" customHeight="1">
      <c r="A45" s="118" t="s">
        <v>228</v>
      </c>
      <c r="B45" s="126">
        <v>-895</v>
      </c>
      <c r="C45" s="126">
        <v>14442</v>
      </c>
      <c r="D45" s="126">
        <v>5296</v>
      </c>
      <c r="E45" s="126">
        <v>1215</v>
      </c>
      <c r="F45" s="126">
        <v>3710</v>
      </c>
      <c r="G45" s="126">
        <v>-2438</v>
      </c>
      <c r="H45" s="126">
        <v>3483</v>
      </c>
      <c r="I45" s="126">
        <v>-3765</v>
      </c>
      <c r="J45" s="122"/>
      <c r="K45" s="27">
        <v>-3133</v>
      </c>
      <c r="L45" s="27">
        <v>-2476</v>
      </c>
      <c r="M45" s="27">
        <v>-5506</v>
      </c>
      <c r="N45" s="126">
        <v>330</v>
      </c>
      <c r="O45" s="27">
        <v>-3234</v>
      </c>
      <c r="P45" s="27">
        <v>16989</v>
      </c>
      <c r="Q45" s="27">
        <v>21669</v>
      </c>
      <c r="R45" s="126">
        <v>-5271</v>
      </c>
      <c r="S45" s="27">
        <v>5457</v>
      </c>
      <c r="T45" s="27">
        <v>24655</v>
      </c>
      <c r="U45" s="27">
        <v>-1020</v>
      </c>
      <c r="V45" s="126">
        <v>-12165</v>
      </c>
      <c r="W45" s="27">
        <v>-448</v>
      </c>
      <c r="X45" s="27">
        <v>30681</v>
      </c>
      <c r="Y45" s="27">
        <v>15471</v>
      </c>
      <c r="Z45" s="126">
        <v>19421</v>
      </c>
      <c r="AA45" s="27">
        <v>6113</v>
      </c>
      <c r="AB45" s="27">
        <v>-1584</v>
      </c>
      <c r="AC45" s="27">
        <v>-13158</v>
      </c>
      <c r="AD45" s="126">
        <v>-3161</v>
      </c>
      <c r="AE45" s="27">
        <v>-4406</v>
      </c>
      <c r="AF45" s="27">
        <v>-483</v>
      </c>
      <c r="AG45" s="27">
        <v>2444</v>
      </c>
      <c r="AH45" s="126">
        <v>14877</v>
      </c>
      <c r="AI45" s="27">
        <v>-22095</v>
      </c>
      <c r="AJ45" s="27">
        <v>7130</v>
      </c>
      <c r="AK45" s="27">
        <v>4240</v>
      </c>
      <c r="AL45" s="126">
        <v>-6340</v>
      </c>
      <c r="AM45" s="27">
        <v>13957</v>
      </c>
      <c r="AN45" s="27">
        <v>13456</v>
      </c>
      <c r="AO45" s="27"/>
      <c r="AP45" s="126"/>
      <c r="AQ45" s="124"/>
      <c r="AR45" s="124"/>
      <c r="AS45" s="124"/>
      <c r="AT45" s="124"/>
      <c r="AU45" s="124"/>
      <c r="AV45" s="124"/>
      <c r="AW45" s="124"/>
    </row>
    <row r="46" spans="1:49" ht="15" customHeight="1">
      <c r="A46" s="118" t="s">
        <v>229</v>
      </c>
      <c r="B46" s="126">
        <v>-2414</v>
      </c>
      <c r="C46" s="126">
        <v>-1070</v>
      </c>
      <c r="D46" s="126">
        <v>11393</v>
      </c>
      <c r="E46" s="126">
        <v>-6632</v>
      </c>
      <c r="F46" s="126">
        <v>-1645</v>
      </c>
      <c r="G46" s="126">
        <v>-1870</v>
      </c>
      <c r="H46" s="126">
        <v>0</v>
      </c>
      <c r="I46" s="126">
        <v>0</v>
      </c>
      <c r="J46" s="122"/>
      <c r="K46" s="27">
        <v>0</v>
      </c>
      <c r="L46" s="27">
        <v>0</v>
      </c>
      <c r="M46" s="27">
        <v>0</v>
      </c>
      <c r="N46" s="126">
        <v>0</v>
      </c>
      <c r="O46" s="27">
        <v>0</v>
      </c>
      <c r="P46" s="27">
        <v>0</v>
      </c>
      <c r="Q46" s="27">
        <v>0</v>
      </c>
      <c r="R46" s="126">
        <v>0</v>
      </c>
      <c r="S46" s="27">
        <v>0</v>
      </c>
      <c r="T46" s="27">
        <v>0</v>
      </c>
      <c r="U46" s="27">
        <v>0</v>
      </c>
      <c r="V46" s="126">
        <v>0</v>
      </c>
      <c r="W46" s="27">
        <v>0</v>
      </c>
      <c r="X46" s="27">
        <v>0</v>
      </c>
      <c r="Y46" s="27">
        <v>0</v>
      </c>
      <c r="Z46" s="126">
        <v>0</v>
      </c>
      <c r="AA46" s="27">
        <v>0</v>
      </c>
      <c r="AB46" s="27">
        <v>0</v>
      </c>
      <c r="AC46" s="27">
        <v>0</v>
      </c>
      <c r="AD46" s="126">
        <v>0</v>
      </c>
      <c r="AE46" s="27">
        <v>0</v>
      </c>
      <c r="AF46" s="27">
        <v>0</v>
      </c>
      <c r="AG46" s="27">
        <v>0</v>
      </c>
      <c r="AH46" s="126">
        <v>0</v>
      </c>
      <c r="AI46" s="27">
        <v>0</v>
      </c>
      <c r="AJ46" s="27">
        <v>0</v>
      </c>
      <c r="AK46" s="27">
        <v>0</v>
      </c>
      <c r="AL46" s="126">
        <v>0</v>
      </c>
      <c r="AM46" s="27">
        <v>0</v>
      </c>
      <c r="AN46" s="27" t="s">
        <v>337</v>
      </c>
      <c r="AO46" s="27"/>
      <c r="AP46" s="126"/>
      <c r="AQ46" s="124"/>
      <c r="AR46" s="124"/>
      <c r="AS46" s="124"/>
      <c r="AT46" s="124"/>
      <c r="AU46" s="124"/>
      <c r="AV46" s="124"/>
      <c r="AW46" s="124"/>
    </row>
    <row r="47" spans="1:49" ht="15" customHeight="1">
      <c r="A47" s="118" t="s">
        <v>230</v>
      </c>
      <c r="B47" s="126">
        <v>-1044</v>
      </c>
      <c r="C47" s="126">
        <v>-1540</v>
      </c>
      <c r="D47" s="126">
        <v>2796</v>
      </c>
      <c r="E47" s="126">
        <v>6561</v>
      </c>
      <c r="F47" s="126">
        <v>1028</v>
      </c>
      <c r="G47" s="126">
        <v>6321</v>
      </c>
      <c r="H47" s="126">
        <v>3346</v>
      </c>
      <c r="I47" s="126">
        <v>1131</v>
      </c>
      <c r="J47" s="122"/>
      <c r="K47" s="27">
        <v>-1174</v>
      </c>
      <c r="L47" s="27">
        <v>-3501</v>
      </c>
      <c r="M47" s="27">
        <v>6368</v>
      </c>
      <c r="N47" s="126">
        <v>9601</v>
      </c>
      <c r="O47" s="27">
        <v>10505</v>
      </c>
      <c r="P47" s="27">
        <v>7271</v>
      </c>
      <c r="Q47" s="27">
        <v>12879</v>
      </c>
      <c r="R47" s="126">
        <v>19024</v>
      </c>
      <c r="S47" s="27">
        <v>-10942</v>
      </c>
      <c r="T47" s="27">
        <v>2440</v>
      </c>
      <c r="U47" s="27">
        <v>22112</v>
      </c>
      <c r="V47" s="126">
        <v>32802</v>
      </c>
      <c r="W47" s="27">
        <v>-25301</v>
      </c>
      <c r="X47" s="27">
        <v>-8101</v>
      </c>
      <c r="Y47" s="27">
        <v>-21816</v>
      </c>
      <c r="Z47" s="126">
        <v>10899</v>
      </c>
      <c r="AA47" s="27">
        <v>-42493</v>
      </c>
      <c r="AB47" s="27">
        <v>-43953</v>
      </c>
      <c r="AC47" s="27">
        <v>5498</v>
      </c>
      <c r="AD47" s="126">
        <v>4877</v>
      </c>
      <c r="AE47" s="27">
        <v>-30625</v>
      </c>
      <c r="AF47" s="27">
        <v>-31841</v>
      </c>
      <c r="AG47" s="27">
        <v>-4894</v>
      </c>
      <c r="AH47" s="126">
        <v>-26411</v>
      </c>
      <c r="AI47" s="27">
        <v>18379</v>
      </c>
      <c r="AJ47" s="27">
        <v>18025</v>
      </c>
      <c r="AK47" s="27">
        <v>-3688</v>
      </c>
      <c r="AL47" s="126">
        <v>-17245</v>
      </c>
      <c r="AM47" s="27">
        <v>-11591</v>
      </c>
      <c r="AN47" s="27">
        <v>-23470</v>
      </c>
      <c r="AO47" s="27"/>
      <c r="AP47" s="126"/>
      <c r="AQ47" s="124"/>
      <c r="AR47" s="124"/>
      <c r="AS47" s="124"/>
      <c r="AT47" s="124"/>
      <c r="AU47" s="124"/>
      <c r="AV47" s="124"/>
      <c r="AW47" s="124"/>
    </row>
    <row r="48" spans="1:49" ht="15" customHeight="1">
      <c r="A48" s="118" t="s">
        <v>231</v>
      </c>
      <c r="B48" s="128">
        <v>0</v>
      </c>
      <c r="C48" s="128">
        <v>0</v>
      </c>
      <c r="D48" s="128">
        <v>0</v>
      </c>
      <c r="E48" s="128">
        <v>0</v>
      </c>
      <c r="F48" s="128">
        <v>0</v>
      </c>
      <c r="G48" s="128">
        <v>-16388</v>
      </c>
      <c r="H48" s="128">
        <v>-9169</v>
      </c>
      <c r="I48" s="128">
        <v>-3913</v>
      </c>
      <c r="J48" s="122"/>
      <c r="K48" s="129">
        <v>-3441</v>
      </c>
      <c r="L48" s="129">
        <v>-3795</v>
      </c>
      <c r="M48" s="129">
        <v>-3120</v>
      </c>
      <c r="N48" s="128">
        <v>-2612</v>
      </c>
      <c r="O48" s="129">
        <v>-396</v>
      </c>
      <c r="P48" s="129">
        <v>-834</v>
      </c>
      <c r="Q48" s="129">
        <v>-1264</v>
      </c>
      <c r="R48" s="128">
        <v>-5284</v>
      </c>
      <c r="S48" s="129">
        <v>-447</v>
      </c>
      <c r="T48" s="129">
        <v>-1750</v>
      </c>
      <c r="U48" s="129">
        <v>-3316</v>
      </c>
      <c r="V48" s="128">
        <v>-8350</v>
      </c>
      <c r="W48" s="129">
        <v>-8282</v>
      </c>
      <c r="X48" s="129">
        <v>-12931</v>
      </c>
      <c r="Y48" s="129">
        <v>-13505</v>
      </c>
      <c r="Z48" s="128">
        <v>-17662</v>
      </c>
      <c r="AA48" s="129">
        <v>-5090</v>
      </c>
      <c r="AB48" s="129">
        <v>-6084</v>
      </c>
      <c r="AC48" s="129">
        <v>-7489</v>
      </c>
      <c r="AD48" s="128">
        <v>-10208</v>
      </c>
      <c r="AE48" s="129">
        <v>-4838</v>
      </c>
      <c r="AF48" s="129">
        <v>-6416</v>
      </c>
      <c r="AG48" s="129">
        <v>-7034</v>
      </c>
      <c r="AH48" s="128">
        <v>-7791</v>
      </c>
      <c r="AI48" s="129">
        <v>-4818</v>
      </c>
      <c r="AJ48" s="129">
        <v>-6534</v>
      </c>
      <c r="AK48" s="129">
        <v>-9514</v>
      </c>
      <c r="AL48" s="128">
        <v>-13537</v>
      </c>
      <c r="AM48" s="129">
        <v>-8552</v>
      </c>
      <c r="AN48" s="129">
        <v>-9624</v>
      </c>
      <c r="AO48" s="129"/>
      <c r="AP48" s="128"/>
      <c r="AQ48" s="124"/>
      <c r="AR48" s="124"/>
      <c r="AS48" s="124"/>
      <c r="AT48" s="124"/>
      <c r="AU48" s="124"/>
      <c r="AV48" s="124"/>
      <c r="AW48" s="124"/>
    </row>
    <row r="49" spans="1:49" ht="15" customHeight="1">
      <c r="A49" s="118"/>
      <c r="B49" s="126"/>
      <c r="C49" s="126"/>
      <c r="D49" s="126"/>
      <c r="E49" s="126"/>
      <c r="F49" s="126"/>
      <c r="G49" s="126"/>
      <c r="H49" s="126"/>
      <c r="I49" s="126"/>
      <c r="J49" s="122"/>
      <c r="K49" s="27"/>
      <c r="L49" s="27"/>
      <c r="M49" s="27"/>
      <c r="N49" s="126"/>
      <c r="O49" s="27"/>
      <c r="P49" s="27"/>
      <c r="Q49" s="27"/>
      <c r="R49" s="126"/>
      <c r="S49" s="27"/>
      <c r="T49" s="27"/>
      <c r="U49" s="27"/>
      <c r="V49" s="126"/>
      <c r="W49" s="27"/>
      <c r="X49" s="27"/>
      <c r="Y49" s="27"/>
      <c r="Z49" s="126"/>
      <c r="AA49" s="27"/>
      <c r="AB49" s="27"/>
      <c r="AC49" s="27"/>
      <c r="AD49" s="126"/>
      <c r="AE49" s="27"/>
      <c r="AF49" s="27"/>
      <c r="AG49" s="27"/>
      <c r="AH49" s="126"/>
      <c r="AI49" s="27"/>
      <c r="AJ49" s="27"/>
      <c r="AK49" s="27"/>
      <c r="AL49" s="126"/>
      <c r="AM49" s="27"/>
      <c r="AN49" s="27"/>
      <c r="AO49" s="27"/>
      <c r="AP49" s="126"/>
      <c r="AQ49" s="124"/>
      <c r="AR49" s="124"/>
      <c r="AS49" s="124"/>
      <c r="AT49" s="124"/>
      <c r="AU49" s="124"/>
      <c r="AV49" s="124"/>
      <c r="AW49" s="124"/>
    </row>
    <row r="50" spans="1:49" ht="15" customHeight="1">
      <c r="A50" s="119" t="s">
        <v>232</v>
      </c>
      <c r="B50" s="130">
        <v>69770</v>
      </c>
      <c r="C50" s="130">
        <v>84083.997730000017</v>
      </c>
      <c r="D50" s="130">
        <v>81470</v>
      </c>
      <c r="E50" s="130">
        <v>62139.888960000069</v>
      </c>
      <c r="F50" s="130">
        <v>125719</v>
      </c>
      <c r="G50" s="130">
        <v>174517</v>
      </c>
      <c r="H50" s="130">
        <v>72709</v>
      </c>
      <c r="I50" s="130">
        <v>228373</v>
      </c>
      <c r="J50" s="122"/>
      <c r="K50" s="36">
        <v>40134</v>
      </c>
      <c r="L50" s="36">
        <v>87958</v>
      </c>
      <c r="M50" s="36">
        <v>186063</v>
      </c>
      <c r="N50" s="130">
        <v>198106</v>
      </c>
      <c r="O50" s="36">
        <v>41043</v>
      </c>
      <c r="P50" s="36">
        <v>72224</v>
      </c>
      <c r="Q50" s="36">
        <v>212045</v>
      </c>
      <c r="R50" s="130">
        <v>238330</v>
      </c>
      <c r="S50" s="36">
        <v>-166394</v>
      </c>
      <c r="T50" s="36">
        <v>-202954</v>
      </c>
      <c r="U50" s="36">
        <v>-38043</v>
      </c>
      <c r="V50" s="130">
        <v>-42124</v>
      </c>
      <c r="W50" s="36">
        <v>-133550</v>
      </c>
      <c r="X50" s="36">
        <v>64389</v>
      </c>
      <c r="Y50" s="36">
        <v>316840</v>
      </c>
      <c r="Z50" s="130">
        <v>626016</v>
      </c>
      <c r="AA50" s="36">
        <v>85947</v>
      </c>
      <c r="AB50" s="36">
        <v>180216</v>
      </c>
      <c r="AC50" s="36">
        <v>302039</v>
      </c>
      <c r="AD50" s="130">
        <v>548888</v>
      </c>
      <c r="AE50" s="36">
        <v>212342</v>
      </c>
      <c r="AF50" s="36">
        <v>221657</v>
      </c>
      <c r="AG50" s="36">
        <v>223129.04570628866</v>
      </c>
      <c r="AH50" s="130">
        <v>105173</v>
      </c>
      <c r="AI50" s="36">
        <v>-133937</v>
      </c>
      <c r="AJ50" s="36">
        <v>91535</v>
      </c>
      <c r="AK50" s="36">
        <v>571798</v>
      </c>
      <c r="AL50" s="130">
        <v>920024</v>
      </c>
      <c r="AM50" s="36">
        <v>183293</v>
      </c>
      <c r="AN50" s="36">
        <v>501165</v>
      </c>
      <c r="AO50" s="36"/>
      <c r="AP50" s="130"/>
      <c r="AQ50" s="124"/>
      <c r="AR50" s="124"/>
      <c r="AS50" s="124"/>
      <c r="AT50" s="124"/>
      <c r="AU50" s="124"/>
      <c r="AV50" s="124"/>
      <c r="AW50" s="124"/>
    </row>
    <row r="51" spans="1:49" ht="15" customHeight="1">
      <c r="A51" s="118"/>
      <c r="B51" s="126"/>
      <c r="C51" s="126"/>
      <c r="D51" s="126"/>
      <c r="E51" s="126"/>
      <c r="F51" s="126"/>
      <c r="G51" s="126"/>
      <c r="H51" s="126"/>
      <c r="I51" s="126"/>
      <c r="J51" s="122"/>
      <c r="K51" s="27"/>
      <c r="L51" s="27"/>
      <c r="M51" s="27"/>
      <c r="N51" s="126"/>
      <c r="O51" s="27"/>
      <c r="P51" s="27"/>
      <c r="Q51" s="27"/>
      <c r="R51" s="126"/>
      <c r="S51" s="27"/>
      <c r="T51" s="27"/>
      <c r="U51" s="27"/>
      <c r="V51" s="126"/>
      <c r="W51" s="27"/>
      <c r="X51" s="27"/>
      <c r="Y51" s="27"/>
      <c r="Z51" s="126"/>
      <c r="AA51" s="27"/>
      <c r="AB51" s="27"/>
      <c r="AC51" s="27"/>
      <c r="AD51" s="126"/>
      <c r="AE51" s="27"/>
      <c r="AF51" s="27"/>
      <c r="AG51" s="27"/>
      <c r="AH51" s="126" t="s">
        <v>156</v>
      </c>
      <c r="AI51" s="27"/>
      <c r="AJ51" s="27"/>
      <c r="AK51" s="27"/>
      <c r="AL51" s="126"/>
      <c r="AM51" s="27"/>
      <c r="AN51" s="27"/>
      <c r="AO51" s="27"/>
      <c r="AP51" s="126"/>
      <c r="AQ51" s="124"/>
      <c r="AR51" s="124"/>
      <c r="AS51" s="124"/>
      <c r="AT51" s="124"/>
      <c r="AU51" s="124"/>
      <c r="AV51" s="124"/>
      <c r="AW51" s="124"/>
    </row>
    <row r="52" spans="1:49" ht="15" customHeight="1">
      <c r="A52" s="119" t="s">
        <v>233</v>
      </c>
      <c r="B52" s="126"/>
      <c r="C52" s="126"/>
      <c r="D52" s="126"/>
      <c r="E52" s="126"/>
      <c r="F52" s="126"/>
      <c r="G52" s="126"/>
      <c r="H52" s="126"/>
      <c r="I52" s="126"/>
      <c r="J52" s="122"/>
      <c r="K52" s="27"/>
      <c r="L52" s="27"/>
      <c r="M52" s="27"/>
      <c r="N52" s="126"/>
      <c r="O52" s="27"/>
      <c r="P52" s="27"/>
      <c r="Q52" s="27"/>
      <c r="R52" s="126"/>
      <c r="S52" s="27"/>
      <c r="T52" s="27"/>
      <c r="U52" s="27"/>
      <c r="V52" s="126"/>
      <c r="W52" s="27"/>
      <c r="X52" s="27"/>
      <c r="Y52" s="27"/>
      <c r="Z52" s="126"/>
      <c r="AA52" s="27"/>
      <c r="AB52" s="27"/>
      <c r="AC52" s="27"/>
      <c r="AD52" s="126"/>
      <c r="AE52" s="27"/>
      <c r="AF52" s="27"/>
      <c r="AG52" s="27"/>
      <c r="AH52" s="126"/>
      <c r="AI52" s="27"/>
      <c r="AJ52" s="27"/>
      <c r="AK52" s="27"/>
      <c r="AL52" s="126"/>
      <c r="AM52" s="27"/>
      <c r="AN52" s="27"/>
      <c r="AO52" s="27"/>
      <c r="AP52" s="126"/>
      <c r="AQ52" s="124"/>
      <c r="AR52" s="124"/>
      <c r="AS52" s="124"/>
      <c r="AT52" s="124"/>
      <c r="AU52" s="124"/>
      <c r="AV52" s="124"/>
      <c r="AW52" s="124"/>
    </row>
    <row r="53" spans="1:49" ht="15" customHeight="1">
      <c r="A53" s="118" t="s">
        <v>234</v>
      </c>
      <c r="B53" s="126">
        <v>0</v>
      </c>
      <c r="C53" s="126">
        <v>0</v>
      </c>
      <c r="D53" s="126">
        <v>0</v>
      </c>
      <c r="E53" s="126">
        <v>0</v>
      </c>
      <c r="F53" s="126">
        <v>0</v>
      </c>
      <c r="G53" s="126">
        <v>0</v>
      </c>
      <c r="H53" s="126">
        <v>0</v>
      </c>
      <c r="I53" s="126">
        <v>-1550</v>
      </c>
      <c r="J53" s="122"/>
      <c r="K53" s="27">
        <v>0</v>
      </c>
      <c r="L53" s="27">
        <v>0</v>
      </c>
      <c r="M53" s="27">
        <v>-27655</v>
      </c>
      <c r="N53" s="126">
        <v>-27834</v>
      </c>
      <c r="O53" s="27">
        <v>-3738</v>
      </c>
      <c r="P53" s="27">
        <v>-5425</v>
      </c>
      <c r="Q53" s="27">
        <v>-7962</v>
      </c>
      <c r="R53" s="126">
        <v>0</v>
      </c>
      <c r="S53" s="27">
        <v>0</v>
      </c>
      <c r="T53" s="27">
        <v>-81608</v>
      </c>
      <c r="U53" s="27">
        <v>-81608</v>
      </c>
      <c r="V53" s="126">
        <v>-81608</v>
      </c>
      <c r="W53" s="27">
        <v>0</v>
      </c>
      <c r="X53" s="27">
        <v>0</v>
      </c>
      <c r="Y53" s="27">
        <v>-59938</v>
      </c>
      <c r="Z53" s="126">
        <v>-70861</v>
      </c>
      <c r="AA53" s="27">
        <v>0</v>
      </c>
      <c r="AB53" s="27">
        <v>0</v>
      </c>
      <c r="AC53" s="27">
        <v>0</v>
      </c>
      <c r="AD53" s="126">
        <v>-1985</v>
      </c>
      <c r="AE53" s="27">
        <v>0</v>
      </c>
      <c r="AF53" s="27">
        <v>0</v>
      </c>
      <c r="AG53" s="27">
        <v>0</v>
      </c>
      <c r="AH53" s="126">
        <v>0</v>
      </c>
      <c r="AI53" s="27">
        <v>0</v>
      </c>
      <c r="AJ53" s="27">
        <v>0</v>
      </c>
      <c r="AK53" s="27">
        <v>0</v>
      </c>
      <c r="AL53" s="126">
        <v>0</v>
      </c>
      <c r="AM53" s="27">
        <v>0</v>
      </c>
      <c r="AN53" s="27" t="s">
        <v>337</v>
      </c>
      <c r="AO53" s="27"/>
      <c r="AP53" s="126"/>
      <c r="AQ53" s="124"/>
      <c r="AR53" s="124"/>
      <c r="AS53" s="124"/>
      <c r="AT53" s="124"/>
      <c r="AU53" s="124"/>
      <c r="AV53" s="124"/>
      <c r="AW53" s="124"/>
    </row>
    <row r="54" spans="1:49" ht="15" customHeight="1">
      <c r="A54" s="118" t="s">
        <v>235</v>
      </c>
      <c r="B54" s="126">
        <v>-14209</v>
      </c>
      <c r="C54" s="126">
        <v>-6715</v>
      </c>
      <c r="D54" s="126">
        <v>-12685</v>
      </c>
      <c r="E54" s="126">
        <v>-41972</v>
      </c>
      <c r="F54" s="126">
        <v>-7788</v>
      </c>
      <c r="G54" s="126">
        <v>-14973</v>
      </c>
      <c r="H54" s="126">
        <v>-27509</v>
      </c>
      <c r="I54" s="126">
        <v>-30591</v>
      </c>
      <c r="J54" s="122"/>
      <c r="K54" s="27">
        <v>-10086</v>
      </c>
      <c r="L54" s="27">
        <v>-20617</v>
      </c>
      <c r="M54" s="27">
        <v>-42157</v>
      </c>
      <c r="N54" s="126">
        <v>-66190</v>
      </c>
      <c r="O54" s="27">
        <v>-23265</v>
      </c>
      <c r="P54" s="27">
        <v>-34495</v>
      </c>
      <c r="Q54" s="27">
        <v>-40481</v>
      </c>
      <c r="R54" s="126">
        <v>-47101</v>
      </c>
      <c r="S54" s="27">
        <v>-21515</v>
      </c>
      <c r="T54" s="27">
        <v>-54817</v>
      </c>
      <c r="U54" s="27">
        <v>-98352</v>
      </c>
      <c r="V54" s="126">
        <v>-126053</v>
      </c>
      <c r="W54" s="27">
        <v>-30740</v>
      </c>
      <c r="X54" s="27">
        <v>-82133</v>
      </c>
      <c r="Y54" s="27">
        <v>-114223</v>
      </c>
      <c r="Z54" s="126">
        <v>-158114</v>
      </c>
      <c r="AA54" s="27">
        <v>-43537</v>
      </c>
      <c r="AB54" s="27">
        <v>-85237</v>
      </c>
      <c r="AC54" s="27">
        <v>-126347</v>
      </c>
      <c r="AD54" s="126">
        <v>-171080</v>
      </c>
      <c r="AE54" s="27">
        <v>-25028</v>
      </c>
      <c r="AF54" s="27">
        <v>-71231</v>
      </c>
      <c r="AG54" s="27">
        <v>-98328</v>
      </c>
      <c r="AH54" s="126">
        <v>-136587</v>
      </c>
      <c r="AI54" s="27">
        <v>-17980</v>
      </c>
      <c r="AJ54" s="27">
        <v>-41651</v>
      </c>
      <c r="AK54" s="27">
        <v>-53515</v>
      </c>
      <c r="AL54" s="126">
        <v>-63885</v>
      </c>
      <c r="AM54" s="27">
        <v>-6871</v>
      </c>
      <c r="AN54" s="27">
        <v>-49270</v>
      </c>
      <c r="AO54" s="27"/>
      <c r="AP54" s="126"/>
      <c r="AQ54" s="124"/>
      <c r="AR54" s="124"/>
      <c r="AS54" s="124"/>
      <c r="AT54" s="124"/>
      <c r="AU54" s="124"/>
      <c r="AV54" s="124"/>
      <c r="AW54" s="124"/>
    </row>
    <row r="55" spans="1:49" ht="15" customHeight="1">
      <c r="A55" s="118" t="s">
        <v>236</v>
      </c>
      <c r="B55" s="126">
        <v>-1397</v>
      </c>
      <c r="C55" s="126">
        <v>-1787.5</v>
      </c>
      <c r="D55" s="126">
        <v>-7193</v>
      </c>
      <c r="E55" s="126">
        <v>-6387</v>
      </c>
      <c r="F55" s="126">
        <v>-1557</v>
      </c>
      <c r="G55" s="126">
        <v>-4431</v>
      </c>
      <c r="H55" s="126">
        <v>-3184</v>
      </c>
      <c r="I55" s="126">
        <v>-4980</v>
      </c>
      <c r="J55" s="122"/>
      <c r="K55" s="27">
        <v>-847</v>
      </c>
      <c r="L55" s="27">
        <v>-1329</v>
      </c>
      <c r="M55" s="27">
        <v>-2225</v>
      </c>
      <c r="N55" s="126">
        <v>-2771</v>
      </c>
      <c r="O55" s="27">
        <v>-750</v>
      </c>
      <c r="P55" s="27">
        <v>-1199</v>
      </c>
      <c r="Q55" s="27">
        <v>-2002</v>
      </c>
      <c r="R55" s="126">
        <v>-4968</v>
      </c>
      <c r="S55" s="27">
        <v>-3327</v>
      </c>
      <c r="T55" s="27">
        <v>-5996</v>
      </c>
      <c r="U55" s="27">
        <v>-13335</v>
      </c>
      <c r="V55" s="126">
        <v>-28302</v>
      </c>
      <c r="W55" s="27">
        <v>-13558</v>
      </c>
      <c r="X55" s="27">
        <v>-23552</v>
      </c>
      <c r="Y55" s="27">
        <v>-32725</v>
      </c>
      <c r="Z55" s="126">
        <v>-44810</v>
      </c>
      <c r="AA55" s="27">
        <v>-6018</v>
      </c>
      <c r="AB55" s="27">
        <v>-11990</v>
      </c>
      <c r="AC55" s="27">
        <v>-23298</v>
      </c>
      <c r="AD55" s="126">
        <v>-42743</v>
      </c>
      <c r="AE55" s="27">
        <v>-19403</v>
      </c>
      <c r="AF55" s="27">
        <v>-34290</v>
      </c>
      <c r="AG55" s="27">
        <v>-58649</v>
      </c>
      <c r="AH55" s="126">
        <v>-84510</v>
      </c>
      <c r="AI55" s="27">
        <v>-8909</v>
      </c>
      <c r="AJ55" s="27">
        <v>-17250</v>
      </c>
      <c r="AK55" s="27">
        <v>-31075</v>
      </c>
      <c r="AL55" s="126">
        <v>-36264</v>
      </c>
      <c r="AM55" s="27">
        <v>-4095</v>
      </c>
      <c r="AN55" s="27">
        <v>-10922</v>
      </c>
      <c r="AO55" s="27"/>
      <c r="AP55" s="126"/>
      <c r="AQ55" s="124"/>
      <c r="AR55" s="124"/>
      <c r="AS55" s="124"/>
      <c r="AT55" s="124"/>
      <c r="AU55" s="124"/>
      <c r="AV55" s="124"/>
      <c r="AW55" s="124"/>
    </row>
    <row r="56" spans="1:49" ht="15" customHeight="1">
      <c r="A56" s="118" t="s">
        <v>237</v>
      </c>
      <c r="B56" s="126">
        <v>440</v>
      </c>
      <c r="C56" s="126">
        <v>236</v>
      </c>
      <c r="D56" s="126">
        <v>354</v>
      </c>
      <c r="E56" s="126">
        <v>561</v>
      </c>
      <c r="F56" s="126">
        <v>-922</v>
      </c>
      <c r="G56" s="126">
        <v>153</v>
      </c>
      <c r="H56" s="126">
        <v>882</v>
      </c>
      <c r="I56" s="126">
        <v>198</v>
      </c>
      <c r="J56" s="122"/>
      <c r="K56" s="27">
        <v>0</v>
      </c>
      <c r="L56" s="27">
        <v>0</v>
      </c>
      <c r="M56" s="27">
        <v>0</v>
      </c>
      <c r="N56" s="126">
        <v>220</v>
      </c>
      <c r="O56" s="27">
        <v>0</v>
      </c>
      <c r="P56" s="27">
        <v>0</v>
      </c>
      <c r="Q56" s="27">
        <v>0</v>
      </c>
      <c r="R56" s="126">
        <v>476</v>
      </c>
      <c r="S56" s="27">
        <v>0</v>
      </c>
      <c r="T56" s="27">
        <v>0</v>
      </c>
      <c r="U56" s="27">
        <v>0</v>
      </c>
      <c r="V56" s="126">
        <v>0</v>
      </c>
      <c r="W56" s="27">
        <v>0</v>
      </c>
      <c r="X56" s="27">
        <v>0</v>
      </c>
      <c r="Y56" s="27">
        <v>0</v>
      </c>
      <c r="Z56" s="126">
        <v>0</v>
      </c>
      <c r="AA56" s="27">
        <v>0</v>
      </c>
      <c r="AB56" s="27">
        <v>0</v>
      </c>
      <c r="AC56" s="27">
        <v>0</v>
      </c>
      <c r="AD56" s="126">
        <v>0</v>
      </c>
      <c r="AE56" s="27">
        <v>0</v>
      </c>
      <c r="AF56" s="27">
        <v>0</v>
      </c>
      <c r="AG56" s="27">
        <v>0</v>
      </c>
      <c r="AH56" s="126">
        <v>0</v>
      </c>
      <c r="AI56" s="27">
        <v>0</v>
      </c>
      <c r="AJ56" s="27">
        <v>0</v>
      </c>
      <c r="AK56" s="27">
        <v>0</v>
      </c>
      <c r="AL56" s="126">
        <v>0</v>
      </c>
      <c r="AM56" s="27">
        <v>0</v>
      </c>
      <c r="AN56" s="27" t="s">
        <v>337</v>
      </c>
      <c r="AO56" s="27"/>
      <c r="AP56" s="126"/>
      <c r="AQ56" s="124"/>
      <c r="AR56" s="124"/>
      <c r="AS56" s="124"/>
      <c r="AT56" s="124"/>
      <c r="AU56" s="124"/>
      <c r="AV56" s="124"/>
      <c r="AW56" s="124"/>
    </row>
    <row r="57" spans="1:49" ht="15" customHeight="1">
      <c r="A57" s="118" t="s">
        <v>238</v>
      </c>
      <c r="B57" s="126">
        <v>0</v>
      </c>
      <c r="C57" s="126">
        <v>0</v>
      </c>
      <c r="D57" s="126">
        <v>0</v>
      </c>
      <c r="E57" s="126">
        <v>0</v>
      </c>
      <c r="F57" s="126">
        <v>0</v>
      </c>
      <c r="G57" s="126">
        <v>0</v>
      </c>
      <c r="H57" s="126">
        <v>0</v>
      </c>
      <c r="I57" s="126">
        <v>0</v>
      </c>
      <c r="J57" s="122"/>
      <c r="K57" s="27">
        <v>0</v>
      </c>
      <c r="L57" s="27">
        <v>0</v>
      </c>
      <c r="M57" s="27">
        <v>0</v>
      </c>
      <c r="N57" s="126">
        <v>0</v>
      </c>
      <c r="O57" s="27">
        <v>0</v>
      </c>
      <c r="P57" s="27">
        <v>0</v>
      </c>
      <c r="Q57" s="27">
        <v>0</v>
      </c>
      <c r="R57" s="126">
        <v>0</v>
      </c>
      <c r="S57" s="27">
        <v>0</v>
      </c>
      <c r="T57" s="27">
        <v>0</v>
      </c>
      <c r="U57" s="27">
        <v>0</v>
      </c>
      <c r="V57" s="126">
        <v>0</v>
      </c>
      <c r="W57" s="27">
        <v>0</v>
      </c>
      <c r="X57" s="27">
        <v>0</v>
      </c>
      <c r="Y57" s="27">
        <v>0</v>
      </c>
      <c r="Z57" s="126">
        <v>0</v>
      </c>
      <c r="AA57" s="27">
        <v>0</v>
      </c>
      <c r="AB57" s="27">
        <v>0</v>
      </c>
      <c r="AC57" s="27">
        <v>0</v>
      </c>
      <c r="AD57" s="126">
        <v>0</v>
      </c>
      <c r="AE57" s="27">
        <v>0</v>
      </c>
      <c r="AF57" s="27">
        <v>0</v>
      </c>
      <c r="AG57" s="27">
        <v>0</v>
      </c>
      <c r="AH57" s="126">
        <v>0</v>
      </c>
      <c r="AI57" s="27">
        <v>0</v>
      </c>
      <c r="AJ57" s="27">
        <v>0</v>
      </c>
      <c r="AK57" s="27">
        <v>0</v>
      </c>
      <c r="AL57" s="126">
        <v>0</v>
      </c>
      <c r="AM57" s="27">
        <v>0</v>
      </c>
      <c r="AN57" s="27" t="s">
        <v>337</v>
      </c>
      <c r="AO57" s="27"/>
      <c r="AP57" s="126"/>
      <c r="AQ57" s="124"/>
      <c r="AR57" s="124"/>
      <c r="AS57" s="124"/>
      <c r="AT57" s="124"/>
      <c r="AU57" s="124"/>
      <c r="AV57" s="124"/>
      <c r="AW57" s="124"/>
    </row>
    <row r="58" spans="1:49" ht="15" customHeight="1">
      <c r="A58" s="118" t="s">
        <v>239</v>
      </c>
      <c r="B58" s="126">
        <v>-26</v>
      </c>
      <c r="C58" s="126">
        <v>-370</v>
      </c>
      <c r="D58" s="126">
        <v>-32683</v>
      </c>
      <c r="E58" s="126">
        <v>118</v>
      </c>
      <c r="F58" s="126">
        <v>0</v>
      </c>
      <c r="G58" s="126">
        <v>0</v>
      </c>
      <c r="H58" s="126">
        <v>-227</v>
      </c>
      <c r="I58" s="126">
        <v>-1248</v>
      </c>
      <c r="J58" s="122"/>
      <c r="K58" s="27">
        <v>198</v>
      </c>
      <c r="L58" s="27">
        <v>133</v>
      </c>
      <c r="M58" s="27">
        <v>145</v>
      </c>
      <c r="N58" s="126">
        <v>497</v>
      </c>
      <c r="O58" s="27">
        <v>-417</v>
      </c>
      <c r="P58" s="27">
        <v>-410</v>
      </c>
      <c r="Q58" s="27">
        <v>-449</v>
      </c>
      <c r="R58" s="126">
        <v>-1411</v>
      </c>
      <c r="S58" s="27">
        <v>100</v>
      </c>
      <c r="T58" s="27">
        <v>-42</v>
      </c>
      <c r="U58" s="27">
        <v>0</v>
      </c>
      <c r="V58" s="126">
        <v>-580</v>
      </c>
      <c r="W58" s="27">
        <v>910</v>
      </c>
      <c r="X58" s="27">
        <v>963</v>
      </c>
      <c r="Y58" s="27">
        <v>898</v>
      </c>
      <c r="Z58" s="126">
        <v>0</v>
      </c>
      <c r="AA58" s="27">
        <v>0</v>
      </c>
      <c r="AB58" s="27">
        <v>0</v>
      </c>
      <c r="AC58" s="27">
        <v>0</v>
      </c>
      <c r="AD58" s="126">
        <v>0</v>
      </c>
      <c r="AE58" s="27">
        <v>0</v>
      </c>
      <c r="AF58" s="27">
        <v>0</v>
      </c>
      <c r="AG58" s="27">
        <v>0</v>
      </c>
      <c r="AH58" s="126">
        <v>0</v>
      </c>
      <c r="AI58" s="27">
        <v>0</v>
      </c>
      <c r="AJ58" s="27">
        <v>0</v>
      </c>
      <c r="AK58" s="27">
        <v>0</v>
      </c>
      <c r="AL58" s="126">
        <v>0</v>
      </c>
      <c r="AM58" s="27">
        <v>0</v>
      </c>
      <c r="AN58" s="27" t="s">
        <v>337</v>
      </c>
      <c r="AO58" s="27"/>
      <c r="AP58" s="126"/>
      <c r="AQ58" s="124"/>
      <c r="AR58" s="124"/>
      <c r="AS58" s="124"/>
      <c r="AT58" s="124"/>
      <c r="AU58" s="124"/>
      <c r="AV58" s="124"/>
      <c r="AW58" s="124"/>
    </row>
    <row r="59" spans="1:49" ht="15" customHeight="1">
      <c r="A59" s="118" t="s">
        <v>240</v>
      </c>
      <c r="B59" s="126">
        <v>0</v>
      </c>
      <c r="C59" s="126">
        <v>0</v>
      </c>
      <c r="D59" s="126">
        <v>0</v>
      </c>
      <c r="E59" s="126">
        <v>0</v>
      </c>
      <c r="F59" s="126">
        <v>0</v>
      </c>
      <c r="G59" s="126">
        <v>0</v>
      </c>
      <c r="H59" s="126">
        <v>0</v>
      </c>
      <c r="I59" s="126">
        <v>98</v>
      </c>
      <c r="J59" s="122"/>
      <c r="K59" s="27">
        <v>0</v>
      </c>
      <c r="L59" s="27">
        <v>0</v>
      </c>
      <c r="M59" s="27">
        <v>3452</v>
      </c>
      <c r="N59" s="126">
        <v>3450</v>
      </c>
      <c r="O59" s="27">
        <v>0</v>
      </c>
      <c r="P59" s="27">
        <v>0</v>
      </c>
      <c r="Q59" s="27">
        <v>0</v>
      </c>
      <c r="R59" s="126">
        <v>0</v>
      </c>
      <c r="S59" s="27">
        <v>0</v>
      </c>
      <c r="T59" s="27">
        <v>0</v>
      </c>
      <c r="U59" s="27">
        <v>0</v>
      </c>
      <c r="V59" s="126">
        <v>0</v>
      </c>
      <c r="W59" s="27">
        <v>0</v>
      </c>
      <c r="X59" s="27">
        <v>0</v>
      </c>
      <c r="Y59" s="27">
        <v>0</v>
      </c>
      <c r="Z59" s="126">
        <v>0</v>
      </c>
      <c r="AA59" s="27">
        <v>0</v>
      </c>
      <c r="AB59" s="27">
        <v>0</v>
      </c>
      <c r="AC59" s="27">
        <v>0</v>
      </c>
      <c r="AD59" s="126">
        <v>0</v>
      </c>
      <c r="AE59" s="27">
        <v>0</v>
      </c>
      <c r="AF59" s="27">
        <v>0</v>
      </c>
      <c r="AG59" s="27">
        <v>0</v>
      </c>
      <c r="AH59" s="126">
        <v>0</v>
      </c>
      <c r="AI59" s="27">
        <v>0</v>
      </c>
      <c r="AJ59" s="27">
        <v>0</v>
      </c>
      <c r="AK59" s="27">
        <v>0</v>
      </c>
      <c r="AL59" s="126">
        <v>0</v>
      </c>
      <c r="AM59" s="27">
        <v>0</v>
      </c>
      <c r="AN59" s="27" t="s">
        <v>337</v>
      </c>
      <c r="AO59" s="27"/>
      <c r="AP59" s="126"/>
      <c r="AQ59" s="124"/>
      <c r="AR59" s="124"/>
      <c r="AS59" s="124"/>
      <c r="AT59" s="124"/>
      <c r="AU59" s="124"/>
      <c r="AV59" s="124"/>
      <c r="AW59" s="124"/>
    </row>
    <row r="60" spans="1:49" ht="15" customHeight="1">
      <c r="A60" s="118" t="s">
        <v>241</v>
      </c>
      <c r="B60" s="126">
        <v>0</v>
      </c>
      <c r="C60" s="126">
        <v>0</v>
      </c>
      <c r="D60" s="126">
        <v>0</v>
      </c>
      <c r="E60" s="126">
        <v>0</v>
      </c>
      <c r="F60" s="126">
        <v>0</v>
      </c>
      <c r="G60" s="126">
        <v>0</v>
      </c>
      <c r="H60" s="126">
        <v>0</v>
      </c>
      <c r="I60" s="126">
        <v>0</v>
      </c>
      <c r="J60" s="122"/>
      <c r="K60" s="27">
        <v>0</v>
      </c>
      <c r="L60" s="27">
        <v>0</v>
      </c>
      <c r="M60" s="27">
        <v>0</v>
      </c>
      <c r="N60" s="126">
        <v>0</v>
      </c>
      <c r="O60" s="27">
        <v>0</v>
      </c>
      <c r="P60" s="27">
        <v>0</v>
      </c>
      <c r="Q60" s="27">
        <v>0</v>
      </c>
      <c r="R60" s="126">
        <v>0</v>
      </c>
      <c r="S60" s="27">
        <v>0</v>
      </c>
      <c r="T60" s="27">
        <v>0</v>
      </c>
      <c r="U60" s="27">
        <v>0</v>
      </c>
      <c r="V60" s="126">
        <v>0</v>
      </c>
      <c r="W60" s="27">
        <v>0</v>
      </c>
      <c r="X60" s="27">
        <v>-59938</v>
      </c>
      <c r="Y60" s="27">
        <v>0</v>
      </c>
      <c r="Z60" s="126">
        <v>-1253</v>
      </c>
      <c r="AA60" s="27">
        <v>-6</v>
      </c>
      <c r="AB60" s="27">
        <v>42</v>
      </c>
      <c r="AC60" s="27">
        <v>530</v>
      </c>
      <c r="AD60" s="126">
        <v>1430</v>
      </c>
      <c r="AE60" s="27">
        <v>-779</v>
      </c>
      <c r="AF60" s="27">
        <v>-806</v>
      </c>
      <c r="AG60" s="27">
        <v>-1568</v>
      </c>
      <c r="AH60" s="126">
        <v>-2110</v>
      </c>
      <c r="AI60" s="27">
        <v>-438</v>
      </c>
      <c r="AJ60" s="27">
        <v>-923</v>
      </c>
      <c r="AK60" s="27">
        <v>-878</v>
      </c>
      <c r="AL60" s="126">
        <v>-1551</v>
      </c>
      <c r="AM60" s="27">
        <v>-216</v>
      </c>
      <c r="AN60" s="27">
        <v>-16</v>
      </c>
      <c r="AO60" s="27"/>
      <c r="AP60" s="126"/>
      <c r="AQ60" s="124"/>
      <c r="AR60" s="124"/>
      <c r="AS60" s="124"/>
      <c r="AT60" s="124"/>
      <c r="AU60" s="124"/>
      <c r="AV60" s="124"/>
      <c r="AW60" s="124"/>
    </row>
    <row r="61" spans="1:49" ht="15" customHeight="1">
      <c r="A61" s="118" t="s">
        <v>343</v>
      </c>
      <c r="B61" s="126">
        <v>0</v>
      </c>
      <c r="C61" s="126">
        <v>0</v>
      </c>
      <c r="D61" s="126">
        <v>0</v>
      </c>
      <c r="E61" s="126">
        <v>0</v>
      </c>
      <c r="F61" s="126">
        <v>0</v>
      </c>
      <c r="G61" s="126">
        <v>0</v>
      </c>
      <c r="H61" s="126">
        <v>0</v>
      </c>
      <c r="I61" s="126">
        <v>0</v>
      </c>
      <c r="J61" s="122"/>
      <c r="K61" s="27">
        <v>0</v>
      </c>
      <c r="L61" s="27">
        <v>0</v>
      </c>
      <c r="M61" s="27">
        <v>0</v>
      </c>
      <c r="N61" s="126">
        <v>0</v>
      </c>
      <c r="O61" s="27">
        <v>0</v>
      </c>
      <c r="P61" s="27">
        <v>0</v>
      </c>
      <c r="Q61" s="27">
        <v>0</v>
      </c>
      <c r="R61" s="126">
        <v>0</v>
      </c>
      <c r="S61" s="27">
        <v>0</v>
      </c>
      <c r="T61" s="27">
        <v>0</v>
      </c>
      <c r="U61" s="27">
        <v>0</v>
      </c>
      <c r="V61" s="126">
        <v>0</v>
      </c>
      <c r="W61" s="27">
        <v>0</v>
      </c>
      <c r="X61" s="27">
        <v>0</v>
      </c>
      <c r="Y61" s="27">
        <v>0</v>
      </c>
      <c r="Z61" s="126">
        <v>0</v>
      </c>
      <c r="AA61" s="27">
        <v>0</v>
      </c>
      <c r="AB61" s="27">
        <v>0</v>
      </c>
      <c r="AC61" s="27">
        <v>0</v>
      </c>
      <c r="AD61" s="126">
        <v>0</v>
      </c>
      <c r="AE61" s="27">
        <v>0</v>
      </c>
      <c r="AF61" s="27">
        <v>0</v>
      </c>
      <c r="AG61" s="27">
        <v>0</v>
      </c>
      <c r="AH61" s="126">
        <v>0</v>
      </c>
      <c r="AI61" s="27">
        <v>0</v>
      </c>
      <c r="AJ61" s="27">
        <v>0</v>
      </c>
      <c r="AK61" s="27">
        <v>0</v>
      </c>
      <c r="AL61" s="126">
        <v>0</v>
      </c>
      <c r="AM61" s="27">
        <v>0</v>
      </c>
      <c r="AN61" s="27">
        <v>12806</v>
      </c>
      <c r="AO61" s="27"/>
      <c r="AP61" s="126"/>
      <c r="AQ61" s="124"/>
      <c r="AR61" s="124"/>
      <c r="AS61" s="124"/>
      <c r="AT61" s="124"/>
      <c r="AU61" s="124"/>
      <c r="AV61" s="124"/>
      <c r="AW61" s="124"/>
    </row>
    <row r="62" spans="1:49" ht="15" customHeight="1">
      <c r="A62" s="118" t="s">
        <v>344</v>
      </c>
      <c r="B62" s="126">
        <v>0</v>
      </c>
      <c r="C62" s="126">
        <v>0</v>
      </c>
      <c r="D62" s="126">
        <v>0</v>
      </c>
      <c r="E62" s="126">
        <v>0</v>
      </c>
      <c r="F62" s="126">
        <v>0</v>
      </c>
      <c r="G62" s="126">
        <v>0</v>
      </c>
      <c r="H62" s="126">
        <v>0</v>
      </c>
      <c r="I62" s="126">
        <v>0</v>
      </c>
      <c r="J62" s="122"/>
      <c r="K62" s="27">
        <v>0</v>
      </c>
      <c r="L62" s="27">
        <v>0</v>
      </c>
      <c r="M62" s="27">
        <v>0</v>
      </c>
      <c r="N62" s="126">
        <v>0</v>
      </c>
      <c r="O62" s="27">
        <v>0</v>
      </c>
      <c r="P62" s="27">
        <v>0</v>
      </c>
      <c r="Q62" s="27">
        <v>0</v>
      </c>
      <c r="R62" s="126">
        <v>0</v>
      </c>
      <c r="S62" s="27">
        <v>0</v>
      </c>
      <c r="T62" s="27">
        <v>0</v>
      </c>
      <c r="U62" s="27">
        <v>0</v>
      </c>
      <c r="V62" s="126">
        <v>0</v>
      </c>
      <c r="W62" s="27">
        <v>0</v>
      </c>
      <c r="X62" s="27">
        <v>0</v>
      </c>
      <c r="Y62" s="27">
        <v>0</v>
      </c>
      <c r="Z62" s="126">
        <v>0</v>
      </c>
      <c r="AA62" s="27">
        <v>0</v>
      </c>
      <c r="AB62" s="27">
        <v>0</v>
      </c>
      <c r="AC62" s="27">
        <v>0</v>
      </c>
      <c r="AD62" s="126">
        <v>0</v>
      </c>
      <c r="AE62" s="27">
        <v>0</v>
      </c>
      <c r="AF62" s="27">
        <v>0</v>
      </c>
      <c r="AG62" s="27">
        <v>0</v>
      </c>
      <c r="AH62" s="126">
        <v>0</v>
      </c>
      <c r="AI62" s="27">
        <v>0</v>
      </c>
      <c r="AJ62" s="27">
        <v>0</v>
      </c>
      <c r="AK62" s="27">
        <v>0</v>
      </c>
      <c r="AL62" s="126">
        <v>0</v>
      </c>
      <c r="AM62" s="27">
        <v>0</v>
      </c>
      <c r="AN62" s="27">
        <v>-7549</v>
      </c>
      <c r="AO62" s="27"/>
      <c r="AP62" s="126"/>
      <c r="AQ62" s="124"/>
      <c r="AR62" s="124"/>
      <c r="AS62" s="124"/>
      <c r="AT62" s="124"/>
      <c r="AU62" s="124"/>
      <c r="AV62" s="124"/>
      <c r="AW62" s="124"/>
    </row>
    <row r="63" spans="1:49" ht="15" customHeight="1">
      <c r="A63" s="118"/>
      <c r="B63" s="126"/>
      <c r="C63" s="126"/>
      <c r="D63" s="126"/>
      <c r="E63" s="126"/>
      <c r="F63" s="126"/>
      <c r="G63" s="126"/>
      <c r="H63" s="126"/>
      <c r="I63" s="126"/>
      <c r="J63" s="122"/>
      <c r="K63" s="27"/>
      <c r="L63" s="27"/>
      <c r="M63" s="27"/>
      <c r="N63" s="126"/>
      <c r="O63" s="27"/>
      <c r="P63" s="27"/>
      <c r="Q63" s="27"/>
      <c r="R63" s="126"/>
      <c r="S63" s="27"/>
      <c r="T63" s="27"/>
      <c r="U63" s="27"/>
      <c r="V63" s="126"/>
      <c r="W63" s="27"/>
      <c r="X63" s="27"/>
      <c r="Y63" s="27"/>
      <c r="Z63" s="126"/>
      <c r="AA63" s="27"/>
      <c r="AB63" s="27"/>
      <c r="AC63" s="27"/>
      <c r="AD63" s="126"/>
      <c r="AE63" s="27"/>
      <c r="AF63" s="27"/>
      <c r="AG63" s="27"/>
      <c r="AH63" s="126"/>
      <c r="AI63" s="27"/>
      <c r="AJ63" s="27"/>
      <c r="AK63" s="27"/>
      <c r="AL63" s="126"/>
      <c r="AM63" s="27"/>
      <c r="AN63" s="27"/>
      <c r="AO63" s="27"/>
      <c r="AP63" s="126"/>
      <c r="AQ63" s="124"/>
      <c r="AR63" s="124"/>
      <c r="AS63" s="124"/>
      <c r="AT63" s="124"/>
      <c r="AU63" s="124"/>
      <c r="AV63" s="124"/>
      <c r="AW63" s="124"/>
    </row>
    <row r="64" spans="1:49" ht="15" customHeight="1">
      <c r="A64" s="119" t="s">
        <v>242</v>
      </c>
      <c r="B64" s="130">
        <v>-15192</v>
      </c>
      <c r="C64" s="130">
        <v>-8636.5</v>
      </c>
      <c r="D64" s="130">
        <v>-52207</v>
      </c>
      <c r="E64" s="130">
        <v>-47680.050019999995</v>
      </c>
      <c r="F64" s="130">
        <v>-10267</v>
      </c>
      <c r="G64" s="130">
        <v>-19251</v>
      </c>
      <c r="H64" s="130">
        <v>-30038</v>
      </c>
      <c r="I64" s="130">
        <v>-38073</v>
      </c>
      <c r="J64" s="122"/>
      <c r="K64" s="36">
        <v>-10735</v>
      </c>
      <c r="L64" s="36">
        <v>-21813</v>
      </c>
      <c r="M64" s="36">
        <v>-68440</v>
      </c>
      <c r="N64" s="130">
        <v>-92628</v>
      </c>
      <c r="O64" s="36">
        <v>-28170</v>
      </c>
      <c r="P64" s="36">
        <v>-41529</v>
      </c>
      <c r="Q64" s="36">
        <v>-50894</v>
      </c>
      <c r="R64" s="130">
        <v>-53004</v>
      </c>
      <c r="S64" s="36">
        <v>-24742</v>
      </c>
      <c r="T64" s="36">
        <v>-142463</v>
      </c>
      <c r="U64" s="36">
        <v>-193295</v>
      </c>
      <c r="V64" s="130">
        <v>-236543</v>
      </c>
      <c r="W64" s="36">
        <v>-43388</v>
      </c>
      <c r="X64" s="36">
        <v>-164660</v>
      </c>
      <c r="Y64" s="36">
        <v>-205988</v>
      </c>
      <c r="Z64" s="130">
        <v>-275038</v>
      </c>
      <c r="AA64" s="36">
        <v>-49561</v>
      </c>
      <c r="AB64" s="36">
        <v>-97185</v>
      </c>
      <c r="AC64" s="36">
        <v>-149115</v>
      </c>
      <c r="AD64" s="130">
        <v>-214378</v>
      </c>
      <c r="AE64" s="36">
        <v>-45210</v>
      </c>
      <c r="AF64" s="36">
        <v>-106327</v>
      </c>
      <c r="AG64" s="36">
        <v>-158545</v>
      </c>
      <c r="AH64" s="130">
        <v>-223207</v>
      </c>
      <c r="AI64" s="36">
        <v>-27327</v>
      </c>
      <c r="AJ64" s="36">
        <v>-59824</v>
      </c>
      <c r="AK64" s="36">
        <v>-85468</v>
      </c>
      <c r="AL64" s="130">
        <v>-101700</v>
      </c>
      <c r="AM64" s="36">
        <v>-11182</v>
      </c>
      <c r="AN64" s="36">
        <v>-54951</v>
      </c>
      <c r="AO64" s="36"/>
      <c r="AP64" s="130"/>
      <c r="AQ64" s="124"/>
      <c r="AR64" s="124"/>
      <c r="AS64" s="124"/>
      <c r="AT64" s="124"/>
      <c r="AU64" s="124"/>
      <c r="AV64" s="124"/>
      <c r="AW64" s="124"/>
    </row>
    <row r="65" spans="1:49" ht="15" customHeight="1">
      <c r="A65" s="119"/>
      <c r="B65" s="126"/>
      <c r="C65" s="126"/>
      <c r="D65" s="126"/>
      <c r="E65" s="126"/>
      <c r="F65" s="126"/>
      <c r="G65" s="126"/>
      <c r="H65" s="126"/>
      <c r="I65" s="126"/>
      <c r="J65" s="122"/>
      <c r="K65" s="27"/>
      <c r="L65" s="27"/>
      <c r="M65" s="27"/>
      <c r="N65" s="126"/>
      <c r="O65" s="27"/>
      <c r="P65" s="27"/>
      <c r="Q65" s="27"/>
      <c r="R65" s="126"/>
      <c r="S65" s="27"/>
      <c r="T65" s="27"/>
      <c r="U65" s="27"/>
      <c r="V65" s="126"/>
      <c r="W65" s="27"/>
      <c r="X65" s="27"/>
      <c r="Y65" s="27"/>
      <c r="Z65" s="126"/>
      <c r="AA65" s="27"/>
      <c r="AB65" s="27"/>
      <c r="AC65" s="27"/>
      <c r="AD65" s="126"/>
      <c r="AE65" s="27"/>
      <c r="AF65" s="27"/>
      <c r="AG65" s="27"/>
      <c r="AH65" s="126"/>
      <c r="AI65" s="27"/>
      <c r="AJ65" s="27"/>
      <c r="AK65" s="27"/>
      <c r="AL65" s="126"/>
      <c r="AM65" s="27"/>
      <c r="AN65" s="27"/>
      <c r="AO65" s="27"/>
      <c r="AP65" s="126"/>
      <c r="AQ65" s="124"/>
      <c r="AR65" s="124"/>
      <c r="AS65" s="124"/>
      <c r="AT65" s="124"/>
      <c r="AU65" s="124"/>
      <c r="AV65" s="124"/>
      <c r="AW65" s="124"/>
    </row>
    <row r="66" spans="1:49" ht="15" customHeight="1">
      <c r="A66" s="119" t="s">
        <v>243</v>
      </c>
      <c r="B66" s="126"/>
      <c r="C66" s="126"/>
      <c r="D66" s="126"/>
      <c r="E66" s="126"/>
      <c r="F66" s="126"/>
      <c r="G66" s="126"/>
      <c r="H66" s="126"/>
      <c r="I66" s="126"/>
      <c r="J66" s="122"/>
      <c r="K66" s="27"/>
      <c r="L66" s="27"/>
      <c r="M66" s="27"/>
      <c r="N66" s="126"/>
      <c r="O66" s="27"/>
      <c r="P66" s="27"/>
      <c r="Q66" s="27"/>
      <c r="R66" s="126"/>
      <c r="S66" s="27"/>
      <c r="T66" s="27"/>
      <c r="U66" s="27"/>
      <c r="V66" s="126"/>
      <c r="W66" s="27"/>
      <c r="X66" s="27"/>
      <c r="Y66" s="27"/>
      <c r="Z66" s="126"/>
      <c r="AA66" s="27"/>
      <c r="AB66" s="27"/>
      <c r="AC66" s="27"/>
      <c r="AD66" s="126"/>
      <c r="AE66" s="27"/>
      <c r="AF66" s="27"/>
      <c r="AG66" s="27"/>
      <c r="AH66" s="126"/>
      <c r="AI66" s="27"/>
      <c r="AJ66" s="27"/>
      <c r="AK66" s="27"/>
      <c r="AL66" s="126"/>
      <c r="AM66" s="27"/>
      <c r="AN66" s="27"/>
      <c r="AO66" s="27"/>
      <c r="AP66" s="126"/>
      <c r="AQ66" s="124"/>
      <c r="AR66" s="124"/>
      <c r="AS66" s="124"/>
      <c r="AT66" s="124"/>
      <c r="AU66" s="124"/>
      <c r="AV66" s="124"/>
      <c r="AW66" s="124"/>
    </row>
    <row r="67" spans="1:49" ht="15" customHeight="1">
      <c r="A67" s="118" t="s">
        <v>244</v>
      </c>
      <c r="B67" s="126">
        <v>0</v>
      </c>
      <c r="C67" s="126">
        <v>0</v>
      </c>
      <c r="D67" s="126">
        <v>0</v>
      </c>
      <c r="E67" s="126">
        <v>0</v>
      </c>
      <c r="F67" s="126">
        <v>0</v>
      </c>
      <c r="G67" s="126">
        <v>0</v>
      </c>
      <c r="H67" s="126">
        <v>0</v>
      </c>
      <c r="I67" s="126">
        <v>0</v>
      </c>
      <c r="J67" s="122"/>
      <c r="K67" s="27">
        <v>0</v>
      </c>
      <c r="L67" s="27">
        <v>0</v>
      </c>
      <c r="M67" s="27">
        <v>0</v>
      </c>
      <c r="N67" s="126">
        <v>0</v>
      </c>
      <c r="O67" s="27">
        <v>0</v>
      </c>
      <c r="P67" s="27">
        <v>0</v>
      </c>
      <c r="Q67" s="27">
        <v>0</v>
      </c>
      <c r="R67" s="126">
        <v>0</v>
      </c>
      <c r="S67" s="27">
        <v>0</v>
      </c>
      <c r="T67" s="27">
        <v>0</v>
      </c>
      <c r="U67" s="27">
        <v>0</v>
      </c>
      <c r="V67" s="126">
        <v>0</v>
      </c>
      <c r="W67" s="27">
        <v>0</v>
      </c>
      <c r="X67" s="27">
        <v>0</v>
      </c>
      <c r="Y67" s="27">
        <v>0</v>
      </c>
      <c r="Z67" s="126">
        <v>0</v>
      </c>
      <c r="AA67" s="27">
        <v>0</v>
      </c>
      <c r="AB67" s="27">
        <v>0</v>
      </c>
      <c r="AC67" s="27">
        <v>0</v>
      </c>
      <c r="AD67" s="126">
        <v>0</v>
      </c>
      <c r="AE67" s="27">
        <v>0</v>
      </c>
      <c r="AF67" s="27">
        <v>0</v>
      </c>
      <c r="AG67" s="27">
        <v>0</v>
      </c>
      <c r="AH67" s="126">
        <v>0</v>
      </c>
      <c r="AI67" s="27">
        <v>0</v>
      </c>
      <c r="AJ67" s="27">
        <v>0</v>
      </c>
      <c r="AK67" s="27">
        <v>0</v>
      </c>
      <c r="AL67" s="126">
        <v>0</v>
      </c>
      <c r="AM67" s="27">
        <v>0</v>
      </c>
      <c r="AN67" s="27" t="s">
        <v>337</v>
      </c>
      <c r="AO67" s="27"/>
      <c r="AP67" s="126"/>
      <c r="AQ67" s="124"/>
      <c r="AR67" s="124"/>
      <c r="AS67" s="124"/>
      <c r="AT67" s="124"/>
      <c r="AU67" s="124"/>
      <c r="AV67" s="124"/>
      <c r="AW67" s="124"/>
    </row>
    <row r="68" spans="1:49" ht="15" customHeight="1">
      <c r="A68" s="118" t="s">
        <v>245</v>
      </c>
      <c r="B68" s="126">
        <v>28426</v>
      </c>
      <c r="C68" s="126">
        <v>820</v>
      </c>
      <c r="D68" s="126">
        <v>15181</v>
      </c>
      <c r="E68" s="126">
        <v>118381</v>
      </c>
      <c r="F68" s="126">
        <v>40241</v>
      </c>
      <c r="G68" s="126">
        <v>0</v>
      </c>
      <c r="H68" s="126">
        <v>71685</v>
      </c>
      <c r="I68" s="126">
        <v>52165</v>
      </c>
      <c r="J68" s="122"/>
      <c r="K68" s="27">
        <v>0</v>
      </c>
      <c r="L68" s="27">
        <v>31333</v>
      </c>
      <c r="M68" s="27">
        <v>95890</v>
      </c>
      <c r="N68" s="126">
        <v>146016</v>
      </c>
      <c r="O68" s="27">
        <v>100100</v>
      </c>
      <c r="P68" s="27">
        <v>220100</v>
      </c>
      <c r="Q68" s="27">
        <v>260329</v>
      </c>
      <c r="R68" s="126">
        <v>403203</v>
      </c>
      <c r="S68" s="27">
        <v>0</v>
      </c>
      <c r="T68" s="27">
        <v>0</v>
      </c>
      <c r="U68" s="27">
        <v>0</v>
      </c>
      <c r="V68" s="126">
        <v>82000</v>
      </c>
      <c r="W68" s="27">
        <v>0</v>
      </c>
      <c r="X68" s="27">
        <v>0</v>
      </c>
      <c r="Y68" s="27">
        <v>225706</v>
      </c>
      <c r="Z68" s="126">
        <v>740954</v>
      </c>
      <c r="AA68" s="27">
        <v>0</v>
      </c>
      <c r="AB68" s="27">
        <v>0</v>
      </c>
      <c r="AC68" s="27">
        <v>0</v>
      </c>
      <c r="AD68" s="126">
        <v>29350</v>
      </c>
      <c r="AE68" s="27">
        <v>43355</v>
      </c>
      <c r="AF68" s="27">
        <v>59890</v>
      </c>
      <c r="AG68" s="27">
        <v>124807</v>
      </c>
      <c r="AH68" s="126">
        <v>131609</v>
      </c>
      <c r="AI68" s="27">
        <v>43766</v>
      </c>
      <c r="AJ68" s="27">
        <v>141439</v>
      </c>
      <c r="AK68" s="27">
        <v>206406</v>
      </c>
      <c r="AL68" s="126">
        <v>224618</v>
      </c>
      <c r="AM68" s="27">
        <v>105945</v>
      </c>
      <c r="AN68" s="27">
        <v>112842</v>
      </c>
      <c r="AO68" s="27"/>
      <c r="AP68" s="126"/>
      <c r="AQ68" s="124"/>
      <c r="AR68" s="124"/>
      <c r="AS68" s="124"/>
      <c r="AT68" s="124"/>
      <c r="AU68" s="124"/>
      <c r="AV68" s="124"/>
      <c r="AW68" s="124"/>
    </row>
    <row r="69" spans="1:49" ht="15" customHeight="1">
      <c r="A69" s="118" t="s">
        <v>246</v>
      </c>
      <c r="B69" s="126">
        <v>-69162</v>
      </c>
      <c r="C69" s="126">
        <v>-68721</v>
      </c>
      <c r="D69" s="126">
        <v>-53426</v>
      </c>
      <c r="E69" s="126">
        <v>-41304</v>
      </c>
      <c r="F69" s="126">
        <v>-22131</v>
      </c>
      <c r="G69" s="126">
        <v>-26470</v>
      </c>
      <c r="H69" s="126">
        <v>-35276</v>
      </c>
      <c r="I69" s="126">
        <v>-102700</v>
      </c>
      <c r="J69" s="122"/>
      <c r="K69" s="27">
        <v>-9361</v>
      </c>
      <c r="L69" s="27">
        <v>-22370</v>
      </c>
      <c r="M69" s="27">
        <v>-65933</v>
      </c>
      <c r="N69" s="126">
        <v>-131819</v>
      </c>
      <c r="O69" s="27">
        <v>-10192</v>
      </c>
      <c r="P69" s="27">
        <v>-16549</v>
      </c>
      <c r="Q69" s="27">
        <v>-171615</v>
      </c>
      <c r="R69" s="126">
        <v>-198175</v>
      </c>
      <c r="S69" s="27">
        <v>-34677</v>
      </c>
      <c r="T69" s="27">
        <v>-70815</v>
      </c>
      <c r="U69" s="27">
        <v>-105728</v>
      </c>
      <c r="V69" s="126">
        <v>-138718</v>
      </c>
      <c r="W69" s="27">
        <v>-35908</v>
      </c>
      <c r="X69" s="27">
        <v>-106045</v>
      </c>
      <c r="Y69" s="27">
        <v>-219181</v>
      </c>
      <c r="Z69" s="126">
        <v>-314860</v>
      </c>
      <c r="AA69" s="27">
        <v>-97149</v>
      </c>
      <c r="AB69" s="27">
        <v>-117336</v>
      </c>
      <c r="AC69" s="27">
        <v>-181942</v>
      </c>
      <c r="AD69" s="126">
        <v>-219398</v>
      </c>
      <c r="AE69" s="27">
        <v>-33876</v>
      </c>
      <c r="AF69" s="27">
        <v>-74420</v>
      </c>
      <c r="AG69" s="27">
        <v>-98991</v>
      </c>
      <c r="AH69" s="126">
        <v>-131320</v>
      </c>
      <c r="AI69" s="27">
        <v>-24978</v>
      </c>
      <c r="AJ69" s="27">
        <v>-97943</v>
      </c>
      <c r="AK69" s="27">
        <v>-127695</v>
      </c>
      <c r="AL69" s="126">
        <v>-290149</v>
      </c>
      <c r="AM69" s="27">
        <v>-37492</v>
      </c>
      <c r="AN69" s="27">
        <v>-132461</v>
      </c>
      <c r="AO69" s="27"/>
      <c r="AP69" s="126"/>
      <c r="AQ69" s="124"/>
      <c r="AR69" s="124"/>
      <c r="AS69" s="124"/>
      <c r="AT69" s="124"/>
      <c r="AU69" s="124"/>
      <c r="AV69" s="124"/>
      <c r="AW69" s="124"/>
    </row>
    <row r="70" spans="1:49" ht="15" customHeight="1">
      <c r="A70" s="118" t="s">
        <v>247</v>
      </c>
      <c r="B70" s="126">
        <v>0</v>
      </c>
      <c r="C70" s="126">
        <v>0</v>
      </c>
      <c r="D70" s="126">
        <v>0</v>
      </c>
      <c r="E70" s="126">
        <v>0</v>
      </c>
      <c r="F70" s="126">
        <v>0</v>
      </c>
      <c r="G70" s="126">
        <v>0</v>
      </c>
      <c r="H70" s="126">
        <v>0</v>
      </c>
      <c r="I70" s="126">
        <v>-12575</v>
      </c>
      <c r="J70" s="122"/>
      <c r="K70" s="27">
        <v>-3070</v>
      </c>
      <c r="L70" s="27">
        <v>-6233</v>
      </c>
      <c r="M70" s="27">
        <v>-9260</v>
      </c>
      <c r="N70" s="126">
        <v>-12656</v>
      </c>
      <c r="O70" s="27">
        <v>-3886</v>
      </c>
      <c r="P70" s="27">
        <v>-7375</v>
      </c>
      <c r="Q70" s="27">
        <v>-12071</v>
      </c>
      <c r="R70" s="126">
        <v>-16415</v>
      </c>
      <c r="S70" s="27">
        <v>-7001</v>
      </c>
      <c r="T70" s="27">
        <v>-13360</v>
      </c>
      <c r="U70" s="27">
        <v>-19420</v>
      </c>
      <c r="V70" s="126">
        <v>-28438</v>
      </c>
      <c r="W70" s="27">
        <v>-7026</v>
      </c>
      <c r="X70" s="27">
        <v>-20405</v>
      </c>
      <c r="Y70" s="27">
        <v>-31455</v>
      </c>
      <c r="Z70" s="126">
        <v>-33123</v>
      </c>
      <c r="AA70" s="27">
        <v>-6870</v>
      </c>
      <c r="AB70" s="27">
        <v>-46849</v>
      </c>
      <c r="AC70" s="27">
        <v>-50887</v>
      </c>
      <c r="AD70" s="126">
        <v>-90438</v>
      </c>
      <c r="AE70" s="27">
        <v>-4488</v>
      </c>
      <c r="AF70" s="27">
        <v>-40405</v>
      </c>
      <c r="AG70" s="27">
        <v>-44659</v>
      </c>
      <c r="AH70" s="126">
        <v>-78625</v>
      </c>
      <c r="AI70" s="27">
        <v>-3742</v>
      </c>
      <c r="AJ70" s="27">
        <v>-40814</v>
      </c>
      <c r="AK70" s="27">
        <v>-44186</v>
      </c>
      <c r="AL70" s="126">
        <v>-86492</v>
      </c>
      <c r="AM70" s="27">
        <v>-4042</v>
      </c>
      <c r="AN70" s="27">
        <v>-39985</v>
      </c>
      <c r="AO70" s="27"/>
      <c r="AP70" s="126"/>
      <c r="AQ70" s="124"/>
      <c r="AR70" s="124"/>
      <c r="AS70" s="124"/>
      <c r="AT70" s="124"/>
      <c r="AU70" s="124"/>
      <c r="AV70" s="124"/>
      <c r="AW70" s="124"/>
    </row>
    <row r="71" spans="1:49" ht="15" customHeight="1">
      <c r="A71" s="118" t="s">
        <v>322</v>
      </c>
      <c r="B71" s="126">
        <v>0</v>
      </c>
      <c r="C71" s="126">
        <v>0</v>
      </c>
      <c r="D71" s="126">
        <v>0</v>
      </c>
      <c r="E71" s="126">
        <v>0</v>
      </c>
      <c r="F71" s="126">
        <v>0</v>
      </c>
      <c r="G71" s="126">
        <v>0</v>
      </c>
      <c r="H71" s="126">
        <v>0</v>
      </c>
      <c r="I71" s="126">
        <v>0</v>
      </c>
      <c r="J71" s="122"/>
      <c r="K71" s="27">
        <v>0</v>
      </c>
      <c r="L71" s="27">
        <v>0</v>
      </c>
      <c r="M71" s="27">
        <v>0</v>
      </c>
      <c r="N71" s="126">
        <v>0</v>
      </c>
      <c r="O71" s="27">
        <v>0</v>
      </c>
      <c r="P71" s="27">
        <v>0</v>
      </c>
      <c r="Q71" s="27">
        <v>0</v>
      </c>
      <c r="R71" s="126">
        <v>0</v>
      </c>
      <c r="S71" s="27">
        <v>0</v>
      </c>
      <c r="T71" s="27">
        <v>0</v>
      </c>
      <c r="U71" s="27">
        <v>0</v>
      </c>
      <c r="V71" s="126">
        <v>0</v>
      </c>
      <c r="W71" s="27">
        <v>0</v>
      </c>
      <c r="X71" s="27">
        <v>0</v>
      </c>
      <c r="Y71" s="27">
        <v>0</v>
      </c>
      <c r="Z71" s="126">
        <v>0</v>
      </c>
      <c r="AA71" s="27">
        <v>0</v>
      </c>
      <c r="AB71" s="27">
        <v>0</v>
      </c>
      <c r="AC71" s="27">
        <v>0</v>
      </c>
      <c r="AD71" s="126">
        <v>0</v>
      </c>
      <c r="AE71" s="27">
        <v>0</v>
      </c>
      <c r="AF71" s="27">
        <v>0</v>
      </c>
      <c r="AG71" s="27">
        <v>0</v>
      </c>
      <c r="AH71" s="126">
        <v>0</v>
      </c>
      <c r="AI71" s="27">
        <v>0</v>
      </c>
      <c r="AJ71" s="27">
        <v>0</v>
      </c>
      <c r="AK71" s="27">
        <v>0</v>
      </c>
      <c r="AL71" s="126">
        <v>-9772</v>
      </c>
      <c r="AM71" s="27">
        <v>0</v>
      </c>
      <c r="AN71" s="27" t="s">
        <v>337</v>
      </c>
      <c r="AO71" s="27"/>
      <c r="AP71" s="126"/>
      <c r="AQ71" s="124"/>
      <c r="AR71" s="124"/>
      <c r="AS71" s="124"/>
      <c r="AT71" s="124"/>
      <c r="AU71" s="124"/>
      <c r="AV71" s="124"/>
      <c r="AW71" s="124"/>
    </row>
    <row r="72" spans="1:49" ht="15" customHeight="1">
      <c r="A72" s="118" t="s">
        <v>248</v>
      </c>
      <c r="B72" s="126">
        <v>0</v>
      </c>
      <c r="C72" s="126">
        <v>0</v>
      </c>
      <c r="D72" s="126">
        <v>0</v>
      </c>
      <c r="E72" s="126">
        <v>0</v>
      </c>
      <c r="F72" s="126">
        <v>0</v>
      </c>
      <c r="G72" s="126">
        <v>0</v>
      </c>
      <c r="H72" s="126">
        <v>0</v>
      </c>
      <c r="I72" s="126">
        <v>0</v>
      </c>
      <c r="J72" s="122"/>
      <c r="K72" s="27">
        <v>0</v>
      </c>
      <c r="L72" s="27">
        <v>0</v>
      </c>
      <c r="M72" s="27">
        <v>0</v>
      </c>
      <c r="N72" s="126">
        <v>0</v>
      </c>
      <c r="O72" s="27">
        <v>0</v>
      </c>
      <c r="P72" s="27">
        <v>0</v>
      </c>
      <c r="Q72" s="27">
        <v>0</v>
      </c>
      <c r="R72" s="126">
        <v>0</v>
      </c>
      <c r="S72" s="27">
        <v>0</v>
      </c>
      <c r="T72" s="27">
        <v>-59</v>
      </c>
      <c r="U72" s="27">
        <v>-297</v>
      </c>
      <c r="V72" s="126">
        <v>-919</v>
      </c>
      <c r="W72" s="27">
        <v>-979</v>
      </c>
      <c r="X72" s="27">
        <v>-2485</v>
      </c>
      <c r="Y72" s="27">
        <v>-3282</v>
      </c>
      <c r="Z72" s="126">
        <v>-5523</v>
      </c>
      <c r="AA72" s="27">
        <v>-1922</v>
      </c>
      <c r="AB72" s="27">
        <v>-3745</v>
      </c>
      <c r="AC72" s="27">
        <v>-5787</v>
      </c>
      <c r="AD72" s="126">
        <v>-7586</v>
      </c>
      <c r="AE72" s="27">
        <v>-1942</v>
      </c>
      <c r="AF72" s="27">
        <v>-3707</v>
      </c>
      <c r="AG72" s="27">
        <v>-5575</v>
      </c>
      <c r="AH72" s="126">
        <v>-6895</v>
      </c>
      <c r="AI72" s="27">
        <v>-1761</v>
      </c>
      <c r="AJ72" s="27">
        <v>-3362</v>
      </c>
      <c r="AK72" s="27">
        <v>-5116</v>
      </c>
      <c r="AL72" s="126">
        <v>-7661</v>
      </c>
      <c r="AM72" s="27">
        <v>-2343</v>
      </c>
      <c r="AN72" s="27">
        <v>-4545</v>
      </c>
      <c r="AO72" s="27"/>
      <c r="AP72" s="126"/>
      <c r="AQ72" s="124"/>
      <c r="AR72" s="124"/>
      <c r="AS72" s="124"/>
      <c r="AT72" s="124"/>
      <c r="AU72" s="124"/>
      <c r="AV72" s="124"/>
      <c r="AW72" s="124"/>
    </row>
    <row r="73" spans="1:49" ht="15" customHeight="1">
      <c r="A73" s="118" t="s">
        <v>249</v>
      </c>
      <c r="B73" s="126">
        <v>0</v>
      </c>
      <c r="C73" s="126">
        <v>0</v>
      </c>
      <c r="D73" s="126">
        <v>0</v>
      </c>
      <c r="E73" s="126">
        <v>0</v>
      </c>
      <c r="F73" s="126">
        <v>0</v>
      </c>
      <c r="G73" s="126">
        <v>0</v>
      </c>
      <c r="H73" s="126">
        <v>0</v>
      </c>
      <c r="I73" s="126">
        <v>0</v>
      </c>
      <c r="J73" s="122"/>
      <c r="K73" s="27">
        <v>0</v>
      </c>
      <c r="L73" s="27">
        <v>0</v>
      </c>
      <c r="M73" s="27">
        <v>0</v>
      </c>
      <c r="N73" s="126">
        <v>0</v>
      </c>
      <c r="O73" s="27">
        <v>0</v>
      </c>
      <c r="P73" s="27">
        <v>0</v>
      </c>
      <c r="Q73" s="27">
        <v>0</v>
      </c>
      <c r="R73" s="126">
        <v>0</v>
      </c>
      <c r="S73" s="27">
        <v>0</v>
      </c>
      <c r="T73" s="27">
        <v>-40</v>
      </c>
      <c r="U73" s="27">
        <v>-147</v>
      </c>
      <c r="V73" s="126">
        <v>-275</v>
      </c>
      <c r="W73" s="27">
        <v>-165</v>
      </c>
      <c r="X73" s="27">
        <v>-549</v>
      </c>
      <c r="Y73" s="27">
        <v>-1481</v>
      </c>
      <c r="Z73" s="126">
        <v>-1565</v>
      </c>
      <c r="AA73" s="27">
        <v>-494</v>
      </c>
      <c r="AB73" s="27">
        <v>-943</v>
      </c>
      <c r="AC73" s="27">
        <v>-1387</v>
      </c>
      <c r="AD73" s="126">
        <v>-1731</v>
      </c>
      <c r="AE73" s="27">
        <v>-236</v>
      </c>
      <c r="AF73" s="27">
        <v>-536</v>
      </c>
      <c r="AG73" s="27">
        <v>-901</v>
      </c>
      <c r="AH73" s="126">
        <v>-1543</v>
      </c>
      <c r="AI73" s="27">
        <v>-349</v>
      </c>
      <c r="AJ73" s="27">
        <v>-650</v>
      </c>
      <c r="AK73" s="27">
        <v>-1051</v>
      </c>
      <c r="AL73" s="126">
        <v>-1441</v>
      </c>
      <c r="AM73" s="27">
        <v>-382</v>
      </c>
      <c r="AN73" s="27">
        <v>-706</v>
      </c>
      <c r="AO73" s="27"/>
      <c r="AP73" s="126"/>
      <c r="AQ73" s="124"/>
      <c r="AR73" s="124"/>
      <c r="AS73" s="124"/>
      <c r="AT73" s="124"/>
      <c r="AU73" s="124"/>
      <c r="AV73" s="124"/>
      <c r="AW73" s="124"/>
    </row>
    <row r="74" spans="1:49" ht="15" customHeight="1">
      <c r="A74" s="118" t="s">
        <v>250</v>
      </c>
      <c r="B74" s="126">
        <v>0</v>
      </c>
      <c r="C74" s="126">
        <v>0</v>
      </c>
      <c r="D74" s="126">
        <v>0</v>
      </c>
      <c r="E74" s="126">
        <v>0</v>
      </c>
      <c r="F74" s="126">
        <v>0</v>
      </c>
      <c r="G74" s="126">
        <v>0</v>
      </c>
      <c r="H74" s="126">
        <v>0</v>
      </c>
      <c r="I74" s="126">
        <v>0</v>
      </c>
      <c r="J74" s="122"/>
      <c r="K74" s="27">
        <v>0</v>
      </c>
      <c r="L74" s="27">
        <v>0</v>
      </c>
      <c r="M74" s="27">
        <v>0</v>
      </c>
      <c r="N74" s="126">
        <v>0</v>
      </c>
      <c r="O74" s="27">
        <v>0</v>
      </c>
      <c r="P74" s="27">
        <v>0</v>
      </c>
      <c r="Q74" s="27">
        <v>0</v>
      </c>
      <c r="R74" s="126">
        <v>0</v>
      </c>
      <c r="S74" s="27">
        <v>0</v>
      </c>
      <c r="T74" s="27">
        <v>0</v>
      </c>
      <c r="U74" s="27">
        <v>0</v>
      </c>
      <c r="V74" s="126">
        <v>0</v>
      </c>
      <c r="W74" s="27">
        <v>0</v>
      </c>
      <c r="X74" s="27">
        <v>0</v>
      </c>
      <c r="Y74" s="27">
        <v>-3158</v>
      </c>
      <c r="Z74" s="126">
        <v>-3334</v>
      </c>
      <c r="AA74" s="27">
        <v>-30990</v>
      </c>
      <c r="AB74" s="27">
        <v>-61671</v>
      </c>
      <c r="AC74" s="27">
        <v>-84810</v>
      </c>
      <c r="AD74" s="126">
        <v>-115338</v>
      </c>
      <c r="AE74" s="27">
        <v>-3084</v>
      </c>
      <c r="AF74" s="27">
        <v>-4450</v>
      </c>
      <c r="AG74" s="27">
        <v>-7404</v>
      </c>
      <c r="AH74" s="126">
        <v>-8267</v>
      </c>
      <c r="AI74" s="27">
        <v>0</v>
      </c>
      <c r="AJ74" s="27">
        <v>0</v>
      </c>
      <c r="AK74" s="27">
        <v>0</v>
      </c>
      <c r="AL74" s="126">
        <v>-842</v>
      </c>
      <c r="AM74" s="27">
        <v>0</v>
      </c>
      <c r="AN74" s="27">
        <v>0</v>
      </c>
      <c r="AO74" s="27"/>
      <c r="AP74" s="126"/>
      <c r="AQ74" s="124"/>
      <c r="AR74" s="124"/>
      <c r="AS74" s="124"/>
      <c r="AT74" s="124"/>
      <c r="AU74" s="124"/>
      <c r="AV74" s="124"/>
      <c r="AW74" s="124"/>
    </row>
    <row r="75" spans="1:49" ht="15" customHeight="1">
      <c r="A75" s="118" t="s">
        <v>251</v>
      </c>
      <c r="B75" s="126">
        <v>0</v>
      </c>
      <c r="C75" s="126">
        <v>0</v>
      </c>
      <c r="D75" s="126">
        <v>0</v>
      </c>
      <c r="E75" s="126">
        <v>0</v>
      </c>
      <c r="F75" s="126">
        <v>0</v>
      </c>
      <c r="G75" s="126">
        <v>0</v>
      </c>
      <c r="H75" s="126">
        <v>0</v>
      </c>
      <c r="I75" s="126">
        <v>0</v>
      </c>
      <c r="J75" s="122"/>
      <c r="K75" s="27">
        <v>0</v>
      </c>
      <c r="L75" s="27">
        <v>0</v>
      </c>
      <c r="M75" s="27">
        <v>0</v>
      </c>
      <c r="N75" s="126">
        <v>0</v>
      </c>
      <c r="O75" s="27">
        <v>0</v>
      </c>
      <c r="P75" s="27">
        <v>0</v>
      </c>
      <c r="Q75" s="27">
        <v>0</v>
      </c>
      <c r="R75" s="126">
        <v>0</v>
      </c>
      <c r="S75" s="27">
        <v>0</v>
      </c>
      <c r="T75" s="27">
        <v>0</v>
      </c>
      <c r="U75" s="27">
        <v>0</v>
      </c>
      <c r="V75" s="126">
        <v>0</v>
      </c>
      <c r="W75" s="27">
        <v>0</v>
      </c>
      <c r="X75" s="27">
        <v>0</v>
      </c>
      <c r="Y75" s="27">
        <v>-320</v>
      </c>
      <c r="Z75" s="126">
        <v>-2071</v>
      </c>
      <c r="AA75" s="27">
        <v>-4187</v>
      </c>
      <c r="AB75" s="27">
        <v>-9160</v>
      </c>
      <c r="AC75" s="27">
        <v>-13261</v>
      </c>
      <c r="AD75" s="126">
        <v>-9821</v>
      </c>
      <c r="AE75" s="27">
        <v>-466</v>
      </c>
      <c r="AF75" s="27">
        <v>-466</v>
      </c>
      <c r="AG75" s="27">
        <v>-466</v>
      </c>
      <c r="AH75" s="126">
        <v>-466</v>
      </c>
      <c r="AI75" s="27">
        <v>0</v>
      </c>
      <c r="AJ75" s="27">
        <v>0</v>
      </c>
      <c r="AK75" s="27">
        <v>0</v>
      </c>
      <c r="AL75" s="126">
        <v>0</v>
      </c>
      <c r="AM75" s="27">
        <v>0</v>
      </c>
      <c r="AN75" s="27">
        <v>-5283</v>
      </c>
      <c r="AO75" s="27"/>
      <c r="AP75" s="126"/>
      <c r="AQ75" s="124"/>
      <c r="AR75" s="124"/>
      <c r="AS75" s="124"/>
      <c r="AT75" s="124"/>
      <c r="AU75" s="124"/>
      <c r="AV75" s="124"/>
      <c r="AW75" s="124"/>
    </row>
    <row r="76" spans="1:49" ht="15" customHeight="1">
      <c r="A76" s="118" t="s">
        <v>157</v>
      </c>
      <c r="B76" s="126">
        <v>0</v>
      </c>
      <c r="C76" s="126">
        <v>0</v>
      </c>
      <c r="D76" s="126">
        <v>0</v>
      </c>
      <c r="E76" s="126">
        <v>0</v>
      </c>
      <c r="F76" s="126">
        <v>0</v>
      </c>
      <c r="G76" s="126">
        <v>0</v>
      </c>
      <c r="H76" s="126">
        <v>0</v>
      </c>
      <c r="I76" s="126">
        <v>0</v>
      </c>
      <c r="J76" s="122"/>
      <c r="K76" s="27"/>
      <c r="L76" s="27"/>
      <c r="M76" s="27"/>
      <c r="N76" s="126">
        <v>0</v>
      </c>
      <c r="O76" s="126">
        <v>0</v>
      </c>
      <c r="P76" s="126">
        <v>0</v>
      </c>
      <c r="Q76" s="126">
        <v>0</v>
      </c>
      <c r="R76" s="126">
        <v>0</v>
      </c>
      <c r="S76" s="126">
        <v>0</v>
      </c>
      <c r="T76" s="126">
        <v>0</v>
      </c>
      <c r="U76" s="126">
        <v>0</v>
      </c>
      <c r="V76" s="126">
        <v>0</v>
      </c>
      <c r="W76" s="126">
        <v>0</v>
      </c>
      <c r="X76" s="126">
        <v>0</v>
      </c>
      <c r="Y76" s="126">
        <v>0</v>
      </c>
      <c r="Z76" s="126">
        <v>0</v>
      </c>
      <c r="AA76" s="126">
        <v>0</v>
      </c>
      <c r="AB76" s="126">
        <v>0</v>
      </c>
      <c r="AC76" s="126">
        <v>0</v>
      </c>
      <c r="AD76" s="126">
        <v>0</v>
      </c>
      <c r="AE76" s="27"/>
      <c r="AF76" s="27"/>
      <c r="AG76" s="27"/>
      <c r="AH76" s="126">
        <v>-733</v>
      </c>
      <c r="AI76" s="27">
        <v>-924</v>
      </c>
      <c r="AJ76" s="27">
        <v>-1912</v>
      </c>
      <c r="AK76" s="27">
        <v>-2851</v>
      </c>
      <c r="AL76" s="126">
        <v>-3697</v>
      </c>
      <c r="AM76" s="27">
        <v>-938</v>
      </c>
      <c r="AN76" s="27">
        <v>-938</v>
      </c>
      <c r="AO76" s="27"/>
      <c r="AP76" s="126"/>
      <c r="AQ76" s="124"/>
      <c r="AR76" s="124"/>
      <c r="AS76" s="124"/>
      <c r="AT76" s="124"/>
      <c r="AU76" s="124"/>
      <c r="AV76" s="124"/>
      <c r="AW76" s="124"/>
    </row>
    <row r="77" spans="1:49" ht="15" customHeight="1">
      <c r="A77" s="118" t="s">
        <v>252</v>
      </c>
      <c r="B77" s="126">
        <v>0</v>
      </c>
      <c r="C77" s="126">
        <v>0</v>
      </c>
      <c r="D77" s="126">
        <v>0</v>
      </c>
      <c r="E77" s="126">
        <v>0</v>
      </c>
      <c r="F77" s="126">
        <v>0</v>
      </c>
      <c r="G77" s="126">
        <v>0</v>
      </c>
      <c r="H77" s="126">
        <v>0</v>
      </c>
      <c r="I77" s="126">
        <v>0</v>
      </c>
      <c r="J77" s="122"/>
      <c r="K77" s="27">
        <v>0</v>
      </c>
      <c r="L77" s="27">
        <v>0</v>
      </c>
      <c r="M77" s="27">
        <v>0</v>
      </c>
      <c r="N77" s="126">
        <v>0</v>
      </c>
      <c r="O77" s="27">
        <v>0</v>
      </c>
      <c r="P77" s="27">
        <v>0</v>
      </c>
      <c r="Q77" s="27">
        <v>0</v>
      </c>
      <c r="R77" s="126">
        <v>0</v>
      </c>
      <c r="S77" s="27">
        <v>0</v>
      </c>
      <c r="T77" s="27">
        <v>0</v>
      </c>
      <c r="U77" s="27">
        <v>0</v>
      </c>
      <c r="V77" s="126">
        <v>0</v>
      </c>
      <c r="W77" s="27">
        <v>0</v>
      </c>
      <c r="X77" s="27">
        <v>0</v>
      </c>
      <c r="Y77" s="27">
        <v>0</v>
      </c>
      <c r="Z77" s="126">
        <v>0</v>
      </c>
      <c r="AA77" s="27">
        <v>0</v>
      </c>
      <c r="AB77" s="27">
        <v>0</v>
      </c>
      <c r="AC77" s="27">
        <v>0</v>
      </c>
      <c r="AD77" s="126">
        <v>0</v>
      </c>
      <c r="AE77" s="27">
        <v>-548</v>
      </c>
      <c r="AF77" s="27">
        <v>-548</v>
      </c>
      <c r="AG77" s="27">
        <v>-548</v>
      </c>
      <c r="AH77" s="126">
        <v>-548</v>
      </c>
      <c r="AI77" s="27">
        <v>-863</v>
      </c>
      <c r="AJ77" s="27">
        <v>-863</v>
      </c>
      <c r="AK77" s="27">
        <v>-863</v>
      </c>
      <c r="AL77" s="126">
        <v>-863</v>
      </c>
      <c r="AM77" s="27">
        <v>-496</v>
      </c>
      <c r="AN77" s="27">
        <v>-496</v>
      </c>
      <c r="AO77" s="27"/>
      <c r="AP77" s="126"/>
      <c r="AQ77" s="124"/>
      <c r="AR77" s="124"/>
      <c r="AS77" s="124"/>
      <c r="AT77" s="124"/>
      <c r="AU77" s="124"/>
      <c r="AV77" s="124"/>
      <c r="AW77" s="124"/>
    </row>
    <row r="78" spans="1:49" ht="15" customHeight="1">
      <c r="A78" s="118" t="s">
        <v>253</v>
      </c>
      <c r="B78" s="126">
        <v>0</v>
      </c>
      <c r="C78" s="126">
        <v>0</v>
      </c>
      <c r="D78" s="126">
        <v>0</v>
      </c>
      <c r="E78" s="126">
        <v>0</v>
      </c>
      <c r="F78" s="126">
        <v>0</v>
      </c>
      <c r="G78" s="126">
        <v>0</v>
      </c>
      <c r="H78" s="126">
        <v>0</v>
      </c>
      <c r="I78" s="126">
        <v>0</v>
      </c>
      <c r="J78" s="122"/>
      <c r="K78" s="27">
        <v>0</v>
      </c>
      <c r="L78" s="27">
        <v>0</v>
      </c>
      <c r="M78" s="27">
        <v>0</v>
      </c>
      <c r="N78" s="126">
        <v>0</v>
      </c>
      <c r="O78" s="27">
        <v>0</v>
      </c>
      <c r="P78" s="27">
        <v>0</v>
      </c>
      <c r="Q78" s="27">
        <v>0</v>
      </c>
      <c r="R78" s="126">
        <v>0</v>
      </c>
      <c r="S78" s="27">
        <v>724500</v>
      </c>
      <c r="T78" s="27">
        <v>724500</v>
      </c>
      <c r="U78" s="27">
        <v>724500</v>
      </c>
      <c r="V78" s="126">
        <v>724500</v>
      </c>
      <c r="W78" s="27">
        <v>0</v>
      </c>
      <c r="X78" s="27">
        <v>0</v>
      </c>
      <c r="Y78" s="27">
        <v>0</v>
      </c>
      <c r="Z78" s="126">
        <v>0</v>
      </c>
      <c r="AA78" s="27">
        <v>0</v>
      </c>
      <c r="AB78" s="27">
        <v>0</v>
      </c>
      <c r="AC78" s="27">
        <v>0</v>
      </c>
      <c r="AD78" s="126">
        <v>0</v>
      </c>
      <c r="AE78" s="27">
        <v>0</v>
      </c>
      <c r="AF78" s="27">
        <v>0</v>
      </c>
      <c r="AG78" s="27">
        <v>0</v>
      </c>
      <c r="AH78" s="126">
        <v>0</v>
      </c>
      <c r="AI78" s="27">
        <v>0</v>
      </c>
      <c r="AJ78" s="27">
        <v>0</v>
      </c>
      <c r="AK78" s="27">
        <v>0</v>
      </c>
      <c r="AL78" s="126">
        <v>0</v>
      </c>
      <c r="AM78" s="27">
        <v>0</v>
      </c>
      <c r="AN78" s="27" t="s">
        <v>337</v>
      </c>
      <c r="AO78" s="27"/>
      <c r="AP78" s="126"/>
      <c r="AQ78" s="124"/>
      <c r="AR78" s="124"/>
      <c r="AS78" s="124"/>
      <c r="AT78" s="124"/>
      <c r="AU78" s="124"/>
      <c r="AV78" s="124"/>
      <c r="AW78" s="124"/>
    </row>
    <row r="79" spans="1:49" ht="15" customHeight="1">
      <c r="A79" s="118" t="s">
        <v>254</v>
      </c>
      <c r="B79" s="126">
        <v>0</v>
      </c>
      <c r="C79" s="126">
        <v>0</v>
      </c>
      <c r="D79" s="126">
        <v>0</v>
      </c>
      <c r="E79" s="126">
        <v>0</v>
      </c>
      <c r="F79" s="126">
        <v>0</v>
      </c>
      <c r="G79" s="126">
        <v>0</v>
      </c>
      <c r="H79" s="126">
        <v>0</v>
      </c>
      <c r="I79" s="126">
        <v>0</v>
      </c>
      <c r="J79" s="122"/>
      <c r="K79" s="27">
        <v>0</v>
      </c>
      <c r="L79" s="27">
        <v>0</v>
      </c>
      <c r="M79" s="27">
        <v>0</v>
      </c>
      <c r="N79" s="126">
        <v>0</v>
      </c>
      <c r="O79" s="27">
        <v>0</v>
      </c>
      <c r="P79" s="27">
        <v>0</v>
      </c>
      <c r="Q79" s="27">
        <v>0</v>
      </c>
      <c r="R79" s="126">
        <v>0</v>
      </c>
      <c r="S79" s="27">
        <v>-35301</v>
      </c>
      <c r="T79" s="27">
        <v>-40456</v>
      </c>
      <c r="U79" s="27">
        <v>-40456</v>
      </c>
      <c r="V79" s="126">
        <v>-40456</v>
      </c>
      <c r="W79" s="27">
        <v>0</v>
      </c>
      <c r="X79" s="27">
        <v>0</v>
      </c>
      <c r="Y79" s="27">
        <v>0</v>
      </c>
      <c r="Z79" s="126">
        <v>0</v>
      </c>
      <c r="AA79" s="27">
        <v>0</v>
      </c>
      <c r="AB79" s="27">
        <v>0</v>
      </c>
      <c r="AC79" s="27">
        <v>0</v>
      </c>
      <c r="AD79" s="126">
        <v>0</v>
      </c>
      <c r="AE79" s="27">
        <v>0</v>
      </c>
      <c r="AF79" s="27">
        <v>0</v>
      </c>
      <c r="AG79" s="27">
        <v>0</v>
      </c>
      <c r="AH79" s="126">
        <v>0</v>
      </c>
      <c r="AI79" s="27">
        <v>0</v>
      </c>
      <c r="AJ79" s="27">
        <v>0</v>
      </c>
      <c r="AK79" s="27">
        <v>0</v>
      </c>
      <c r="AL79" s="126">
        <v>0</v>
      </c>
      <c r="AM79" s="27">
        <v>0</v>
      </c>
      <c r="AN79" s="27" t="s">
        <v>337</v>
      </c>
      <c r="AO79" s="27"/>
      <c r="AP79" s="126"/>
      <c r="AQ79" s="124"/>
      <c r="AR79" s="124"/>
      <c r="AS79" s="124"/>
      <c r="AT79" s="124"/>
      <c r="AU79" s="124"/>
      <c r="AV79" s="124"/>
      <c r="AW79" s="124"/>
    </row>
    <row r="80" spans="1:49" ht="15" customHeight="1">
      <c r="A80" s="118" t="s">
        <v>255</v>
      </c>
      <c r="B80" s="126">
        <v>-6701</v>
      </c>
      <c r="C80" s="126">
        <v>0</v>
      </c>
      <c r="D80" s="126">
        <v>0</v>
      </c>
      <c r="E80" s="126">
        <v>-55198</v>
      </c>
      <c r="F80" s="126">
        <v>-20634</v>
      </c>
      <c r="G80" s="126">
        <v>-32753</v>
      </c>
      <c r="H80" s="126">
        <v>-53365</v>
      </c>
      <c r="I80" s="126">
        <v>-62122</v>
      </c>
      <c r="J80" s="122"/>
      <c r="K80" s="27">
        <v>0</v>
      </c>
      <c r="L80" s="27">
        <v>0</v>
      </c>
      <c r="M80" s="27">
        <v>0</v>
      </c>
      <c r="N80" s="126">
        <v>0</v>
      </c>
      <c r="O80" s="27">
        <v>0</v>
      </c>
      <c r="P80" s="27">
        <v>0</v>
      </c>
      <c r="Q80" s="27">
        <v>0</v>
      </c>
      <c r="R80" s="126">
        <v>0</v>
      </c>
      <c r="S80" s="27">
        <v>0</v>
      </c>
      <c r="T80" s="27">
        <v>-49903</v>
      </c>
      <c r="U80" s="27">
        <v>-93979</v>
      </c>
      <c r="V80" s="126">
        <v>-93979</v>
      </c>
      <c r="W80" s="27">
        <v>-23757</v>
      </c>
      <c r="X80" s="27">
        <v>0</v>
      </c>
      <c r="Y80" s="27">
        <v>-98082</v>
      </c>
      <c r="Z80" s="126">
        <v>-89213</v>
      </c>
      <c r="AA80" s="27">
        <v>-29410</v>
      </c>
      <c r="AB80" s="27">
        <v>-29410</v>
      </c>
      <c r="AC80" s="27">
        <v>-83647</v>
      </c>
      <c r="AD80" s="126">
        <v>-83647</v>
      </c>
      <c r="AE80" s="27">
        <v>-58558</v>
      </c>
      <c r="AF80" s="27">
        <v>-58558</v>
      </c>
      <c r="AG80" s="27">
        <v>-119456</v>
      </c>
      <c r="AH80" s="126">
        <v>-119456</v>
      </c>
      <c r="AI80" s="27">
        <v>-89926</v>
      </c>
      <c r="AJ80" s="27">
        <v>-89926</v>
      </c>
      <c r="AK80" s="27">
        <v>-159220</v>
      </c>
      <c r="AL80" s="126">
        <v>-459220</v>
      </c>
      <c r="AM80" s="27">
        <v>0</v>
      </c>
      <c r="AN80" s="27" t="s">
        <v>337</v>
      </c>
      <c r="AO80" s="27"/>
      <c r="AP80" s="126"/>
      <c r="AQ80" s="124"/>
      <c r="AR80" s="124"/>
      <c r="AS80" s="124"/>
      <c r="AT80" s="124"/>
      <c r="AU80" s="124"/>
      <c r="AV80" s="124"/>
      <c r="AW80" s="124"/>
    </row>
    <row r="81" spans="1:49" ht="15" customHeight="1">
      <c r="A81" s="118" t="s">
        <v>256</v>
      </c>
      <c r="B81" s="128">
        <v>0</v>
      </c>
      <c r="C81" s="128">
        <v>0</v>
      </c>
      <c r="D81" s="128">
        <v>0</v>
      </c>
      <c r="E81" s="128">
        <v>0</v>
      </c>
      <c r="F81" s="128">
        <v>0</v>
      </c>
      <c r="G81" s="128">
        <v>0</v>
      </c>
      <c r="H81" s="128">
        <v>0</v>
      </c>
      <c r="I81" s="128">
        <v>0</v>
      </c>
      <c r="J81" s="122"/>
      <c r="K81" s="129">
        <v>-31559</v>
      </c>
      <c r="L81" s="129">
        <v>-31662</v>
      </c>
      <c r="M81" s="129">
        <v>-68439</v>
      </c>
      <c r="N81" s="128">
        <v>-91193</v>
      </c>
      <c r="O81" s="129">
        <v>-10266</v>
      </c>
      <c r="P81" s="129">
        <v>-10266</v>
      </c>
      <c r="Q81" s="129">
        <v>-20420</v>
      </c>
      <c r="R81" s="128">
        <v>-22586</v>
      </c>
      <c r="S81" s="129">
        <v>-79913</v>
      </c>
      <c r="T81" s="129">
        <v>-30010</v>
      </c>
      <c r="U81" s="129">
        <v>-38372</v>
      </c>
      <c r="V81" s="128">
        <v>-37171</v>
      </c>
      <c r="W81" s="129">
        <v>-33151</v>
      </c>
      <c r="X81" s="129">
        <v>-56908</v>
      </c>
      <c r="Y81" s="129">
        <v>-17405</v>
      </c>
      <c r="Z81" s="128">
        <v>-26275</v>
      </c>
      <c r="AA81" s="129">
        <v>-55801</v>
      </c>
      <c r="AB81" s="129">
        <v>-55801</v>
      </c>
      <c r="AC81" s="129">
        <v>-89558</v>
      </c>
      <c r="AD81" s="128">
        <v>-89558</v>
      </c>
      <c r="AE81" s="129">
        <v>-45702</v>
      </c>
      <c r="AF81" s="129">
        <v>-45702</v>
      </c>
      <c r="AG81" s="129">
        <v>-80922</v>
      </c>
      <c r="AH81" s="128">
        <v>-80922</v>
      </c>
      <c r="AI81" s="129">
        <v>0</v>
      </c>
      <c r="AJ81" s="129">
        <v>0</v>
      </c>
      <c r="AK81" s="129">
        <v>0</v>
      </c>
      <c r="AL81" s="128">
        <v>0</v>
      </c>
      <c r="AM81" s="129">
        <v>0</v>
      </c>
      <c r="AN81" s="129" t="s">
        <v>337</v>
      </c>
      <c r="AO81" s="129"/>
      <c r="AP81" s="128"/>
      <c r="AQ81" s="124"/>
      <c r="AR81" s="124"/>
      <c r="AS81" s="124"/>
      <c r="AT81" s="124"/>
      <c r="AU81" s="124"/>
      <c r="AV81" s="124"/>
      <c r="AW81" s="124"/>
    </row>
    <row r="82" spans="1:49" ht="15" customHeight="1">
      <c r="A82" s="118"/>
      <c r="B82" s="126"/>
      <c r="C82" s="126"/>
      <c r="D82" s="126"/>
      <c r="E82" s="126"/>
      <c r="F82" s="126"/>
      <c r="G82" s="126"/>
      <c r="H82" s="126"/>
      <c r="I82" s="126"/>
      <c r="J82" s="122"/>
      <c r="K82" s="27"/>
      <c r="L82" s="27"/>
      <c r="M82" s="27"/>
      <c r="N82" s="126"/>
      <c r="O82" s="27"/>
      <c r="P82" s="27"/>
      <c r="Q82" s="27"/>
      <c r="R82" s="126"/>
      <c r="S82" s="27"/>
      <c r="T82" s="27"/>
      <c r="U82" s="27"/>
      <c r="V82" s="126"/>
      <c r="W82" s="27"/>
      <c r="X82" s="27"/>
      <c r="Y82" s="27"/>
      <c r="Z82" s="126"/>
      <c r="AA82" s="27"/>
      <c r="AB82" s="27"/>
      <c r="AC82" s="27"/>
      <c r="AD82" s="126"/>
      <c r="AE82" s="27"/>
      <c r="AF82" s="27"/>
      <c r="AG82" s="27"/>
      <c r="AH82" s="126"/>
      <c r="AI82" s="27"/>
      <c r="AJ82" s="27"/>
      <c r="AK82" s="27"/>
      <c r="AL82" s="126"/>
      <c r="AM82" s="27"/>
      <c r="AN82" s="27"/>
      <c r="AO82" s="27"/>
      <c r="AP82" s="126"/>
      <c r="AQ82" s="124"/>
      <c r="AR82" s="124"/>
      <c r="AS82" s="124"/>
      <c r="AT82" s="124"/>
      <c r="AU82" s="124"/>
      <c r="AV82" s="124"/>
      <c r="AW82" s="124"/>
    </row>
    <row r="83" spans="1:49" ht="15" customHeight="1">
      <c r="A83" s="119" t="s">
        <v>257</v>
      </c>
      <c r="B83" s="130">
        <v>-47437</v>
      </c>
      <c r="C83" s="130">
        <v>-67901</v>
      </c>
      <c r="D83" s="130">
        <v>-38245</v>
      </c>
      <c r="E83" s="130">
        <v>21879.259389999992</v>
      </c>
      <c r="F83" s="130">
        <v>-2524</v>
      </c>
      <c r="G83" s="130">
        <v>-59223</v>
      </c>
      <c r="H83" s="130">
        <v>-16956</v>
      </c>
      <c r="I83" s="130">
        <v>-125232</v>
      </c>
      <c r="J83" s="122"/>
      <c r="K83" s="36">
        <v>-43990</v>
      </c>
      <c r="L83" s="36">
        <v>-28932</v>
      </c>
      <c r="M83" s="36">
        <v>-47742</v>
      </c>
      <c r="N83" s="130">
        <v>-89652</v>
      </c>
      <c r="O83" s="36">
        <v>75756</v>
      </c>
      <c r="P83" s="36">
        <v>185910</v>
      </c>
      <c r="Q83" s="36">
        <v>56223</v>
      </c>
      <c r="R83" s="130">
        <v>166027</v>
      </c>
      <c r="S83" s="36">
        <v>567608</v>
      </c>
      <c r="T83" s="36">
        <v>519857</v>
      </c>
      <c r="U83" s="36">
        <v>426101</v>
      </c>
      <c r="V83" s="130">
        <v>466544</v>
      </c>
      <c r="W83" s="36">
        <v>-100986</v>
      </c>
      <c r="X83" s="36">
        <v>-186392</v>
      </c>
      <c r="Y83" s="36">
        <v>-148658</v>
      </c>
      <c r="Z83" s="130">
        <v>264990</v>
      </c>
      <c r="AA83" s="36">
        <v>-226823</v>
      </c>
      <c r="AB83" s="36">
        <v>-324915</v>
      </c>
      <c r="AC83" s="36">
        <v>-511279</v>
      </c>
      <c r="AD83" s="130">
        <v>-588167</v>
      </c>
      <c r="AE83" s="36">
        <v>-105545</v>
      </c>
      <c r="AF83" s="36">
        <v>-168902</v>
      </c>
      <c r="AG83" s="36">
        <v>-234115</v>
      </c>
      <c r="AH83" s="130">
        <v>-297166</v>
      </c>
      <c r="AI83" s="36">
        <v>-78777</v>
      </c>
      <c r="AJ83" s="36">
        <v>-94031</v>
      </c>
      <c r="AK83" s="36">
        <v>-134576</v>
      </c>
      <c r="AL83" s="130">
        <v>-635519</v>
      </c>
      <c r="AM83" s="36">
        <v>60252</v>
      </c>
      <c r="AN83" s="36">
        <v>-71572</v>
      </c>
      <c r="AO83" s="36"/>
      <c r="AP83" s="130"/>
      <c r="AQ83" s="124"/>
      <c r="AR83" s="124"/>
      <c r="AS83" s="124"/>
      <c r="AT83" s="124"/>
      <c r="AU83" s="124"/>
      <c r="AV83" s="124"/>
      <c r="AW83" s="124"/>
    </row>
    <row r="84" spans="1:49" ht="15" customHeight="1">
      <c r="A84" s="118"/>
      <c r="B84" s="126"/>
      <c r="C84" s="126"/>
      <c r="D84" s="126"/>
      <c r="E84" s="126"/>
      <c r="F84" s="126"/>
      <c r="G84" s="126"/>
      <c r="H84" s="126"/>
      <c r="I84" s="126"/>
      <c r="J84" s="122"/>
      <c r="K84" s="27"/>
      <c r="L84" s="27"/>
      <c r="M84" s="27"/>
      <c r="N84" s="126"/>
      <c r="O84" s="27"/>
      <c r="P84" s="27"/>
      <c r="Q84" s="27"/>
      <c r="R84" s="126"/>
      <c r="S84" s="27"/>
      <c r="T84" s="27"/>
      <c r="U84" s="27"/>
      <c r="V84" s="126"/>
      <c r="W84" s="27"/>
      <c r="X84" s="27"/>
      <c r="Y84" s="27"/>
      <c r="Z84" s="126"/>
      <c r="AA84" s="27"/>
      <c r="AB84" s="27"/>
      <c r="AC84" s="27"/>
      <c r="AD84" s="126"/>
      <c r="AE84" s="27"/>
      <c r="AF84" s="27"/>
      <c r="AG84" s="27"/>
      <c r="AH84" s="126"/>
      <c r="AI84" s="27"/>
      <c r="AJ84" s="27"/>
      <c r="AK84" s="27"/>
      <c r="AL84" s="126"/>
      <c r="AM84" s="27"/>
      <c r="AN84" s="27"/>
      <c r="AO84" s="27"/>
      <c r="AP84" s="126"/>
      <c r="AQ84" s="124"/>
      <c r="AR84" s="124"/>
      <c r="AS84" s="124"/>
      <c r="AT84" s="124"/>
      <c r="AU84" s="124"/>
      <c r="AV84" s="124"/>
      <c r="AW84" s="124"/>
    </row>
    <row r="85" spans="1:49" ht="15" customHeight="1">
      <c r="A85" s="118" t="s">
        <v>345</v>
      </c>
      <c r="B85" s="128">
        <v>0</v>
      </c>
      <c r="C85" s="128">
        <v>0</v>
      </c>
      <c r="D85" s="128">
        <v>0</v>
      </c>
      <c r="E85" s="128">
        <v>0</v>
      </c>
      <c r="F85" s="128">
        <v>0</v>
      </c>
      <c r="G85" s="128">
        <v>0</v>
      </c>
      <c r="H85" s="128">
        <v>0</v>
      </c>
      <c r="I85" s="128">
        <v>0</v>
      </c>
      <c r="J85" s="122"/>
      <c r="K85" s="129">
        <v>0</v>
      </c>
      <c r="L85" s="129" t="s">
        <v>337</v>
      </c>
      <c r="M85" s="129" t="s">
        <v>337</v>
      </c>
      <c r="N85" s="128" t="s">
        <v>337</v>
      </c>
      <c r="O85" s="129" t="s">
        <v>337</v>
      </c>
      <c r="P85" s="129" t="s">
        <v>337</v>
      </c>
      <c r="Q85" s="129" t="s">
        <v>337</v>
      </c>
      <c r="R85" s="128" t="s">
        <v>337</v>
      </c>
      <c r="S85" s="129" t="s">
        <v>337</v>
      </c>
      <c r="T85" s="129" t="s">
        <v>337</v>
      </c>
      <c r="U85" s="129" t="s">
        <v>337</v>
      </c>
      <c r="V85" s="128" t="s">
        <v>336</v>
      </c>
      <c r="W85" s="129" t="s">
        <v>336</v>
      </c>
      <c r="X85" s="129" t="s">
        <v>336</v>
      </c>
      <c r="Y85" s="129" t="s">
        <v>336</v>
      </c>
      <c r="Z85" s="128" t="s">
        <v>336</v>
      </c>
      <c r="AA85" s="129" t="s">
        <v>336</v>
      </c>
      <c r="AB85" s="129" t="s">
        <v>336</v>
      </c>
      <c r="AC85" s="129" t="s">
        <v>336</v>
      </c>
      <c r="AD85" s="128" t="s">
        <v>336</v>
      </c>
      <c r="AE85" s="129" t="s">
        <v>336</v>
      </c>
      <c r="AF85" s="129" t="s">
        <v>336</v>
      </c>
      <c r="AG85" s="129" t="s">
        <v>336</v>
      </c>
      <c r="AH85" s="128" t="s">
        <v>337</v>
      </c>
      <c r="AI85" s="129">
        <v>0</v>
      </c>
      <c r="AJ85" s="129">
        <v>0</v>
      </c>
      <c r="AK85" s="129">
        <v>0</v>
      </c>
      <c r="AL85" s="128">
        <v>0</v>
      </c>
      <c r="AM85" s="129">
        <v>0</v>
      </c>
      <c r="AN85" s="129">
        <v>-184</v>
      </c>
      <c r="AO85" s="129"/>
      <c r="AP85" s="128"/>
      <c r="AQ85" s="124"/>
      <c r="AR85" s="124"/>
      <c r="AS85" s="124"/>
      <c r="AT85" s="124"/>
      <c r="AU85" s="124"/>
      <c r="AV85" s="124"/>
      <c r="AW85" s="124"/>
    </row>
    <row r="86" spans="1:49" ht="15" customHeight="1">
      <c r="A86" s="118"/>
      <c r="B86" s="126"/>
      <c r="C86" s="126"/>
      <c r="D86" s="126"/>
      <c r="E86" s="126"/>
      <c r="F86" s="126"/>
      <c r="G86" s="126"/>
      <c r="H86" s="126"/>
      <c r="I86" s="126"/>
      <c r="J86" s="122"/>
      <c r="K86" s="27"/>
      <c r="L86" s="27"/>
      <c r="M86" s="27"/>
      <c r="N86" s="126"/>
      <c r="O86" s="27"/>
      <c r="P86" s="27"/>
      <c r="Q86" s="27"/>
      <c r="R86" s="126"/>
      <c r="S86" s="27"/>
      <c r="T86" s="27"/>
      <c r="U86" s="27"/>
      <c r="V86" s="126"/>
      <c r="W86" s="27"/>
      <c r="X86" s="27"/>
      <c r="Y86" s="27"/>
      <c r="Z86" s="126"/>
      <c r="AA86" s="27"/>
      <c r="AB86" s="27"/>
      <c r="AC86" s="27"/>
      <c r="AD86" s="126"/>
      <c r="AE86" s="27"/>
      <c r="AF86" s="27"/>
      <c r="AG86" s="27"/>
      <c r="AH86" s="126"/>
      <c r="AI86" s="27"/>
      <c r="AJ86" s="27"/>
      <c r="AK86" s="27"/>
      <c r="AL86" s="126"/>
      <c r="AM86" s="27"/>
      <c r="AN86" s="27"/>
      <c r="AO86" s="27"/>
      <c r="AP86" s="126"/>
      <c r="AQ86" s="124"/>
      <c r="AR86" s="124"/>
      <c r="AS86" s="124"/>
      <c r="AT86" s="124"/>
      <c r="AU86" s="124"/>
      <c r="AV86" s="124"/>
      <c r="AW86" s="124"/>
    </row>
    <row r="87" spans="1:49" ht="15" customHeight="1">
      <c r="A87" s="119" t="s">
        <v>258</v>
      </c>
      <c r="B87" s="130">
        <v>7141</v>
      </c>
      <c r="C87" s="130">
        <v>7546.4977300000173</v>
      </c>
      <c r="D87" s="130">
        <v>-8982</v>
      </c>
      <c r="E87" s="130">
        <v>36339.098330000066</v>
      </c>
      <c r="F87" s="130">
        <v>112928</v>
      </c>
      <c r="G87" s="130">
        <v>96043</v>
      </c>
      <c r="H87" s="130">
        <v>25714.899999999994</v>
      </c>
      <c r="I87" s="130">
        <v>65068.100000000006</v>
      </c>
      <c r="J87" s="122"/>
      <c r="K87" s="36">
        <v>-14591</v>
      </c>
      <c r="L87" s="36">
        <v>37213</v>
      </c>
      <c r="M87" s="36">
        <v>69881</v>
      </c>
      <c r="N87" s="130">
        <v>15826</v>
      </c>
      <c r="O87" s="36">
        <v>88629</v>
      </c>
      <c r="P87" s="36">
        <v>216605</v>
      </c>
      <c r="Q87" s="36">
        <v>217374</v>
      </c>
      <c r="R87" s="130">
        <v>351353</v>
      </c>
      <c r="S87" s="36">
        <v>376472</v>
      </c>
      <c r="T87" s="36">
        <v>174440</v>
      </c>
      <c r="U87" s="36">
        <v>194763</v>
      </c>
      <c r="V87" s="130">
        <v>187877</v>
      </c>
      <c r="W87" s="36">
        <v>-277924</v>
      </c>
      <c r="X87" s="36">
        <v>-286663</v>
      </c>
      <c r="Y87" s="36">
        <v>-37806</v>
      </c>
      <c r="Z87" s="130">
        <v>615968</v>
      </c>
      <c r="AA87" s="36">
        <v>-190437</v>
      </c>
      <c r="AB87" s="36">
        <v>-241884</v>
      </c>
      <c r="AC87" s="36">
        <v>-358355</v>
      </c>
      <c r="AD87" s="130">
        <v>-253657</v>
      </c>
      <c r="AE87" s="36">
        <v>61587</v>
      </c>
      <c r="AF87" s="36">
        <v>-53572</v>
      </c>
      <c r="AG87" s="36">
        <v>-169530.95429371134</v>
      </c>
      <c r="AH87" s="130">
        <v>-415200</v>
      </c>
      <c r="AI87" s="36">
        <v>-240041</v>
      </c>
      <c r="AJ87" s="36">
        <v>-62320</v>
      </c>
      <c r="AK87" s="36">
        <v>351754</v>
      </c>
      <c r="AL87" s="130">
        <v>182805</v>
      </c>
      <c r="AM87" s="36">
        <v>232363</v>
      </c>
      <c r="AN87" s="36">
        <v>374458</v>
      </c>
      <c r="AO87" s="36"/>
      <c r="AP87" s="130"/>
      <c r="AQ87" s="124"/>
      <c r="AR87" s="124"/>
      <c r="AS87" s="124"/>
      <c r="AT87" s="124"/>
      <c r="AU87" s="124"/>
      <c r="AV87" s="124"/>
      <c r="AW87" s="124"/>
    </row>
    <row r="88" spans="1:49" ht="15" customHeight="1">
      <c r="A88" s="119"/>
      <c r="B88" s="126"/>
      <c r="C88" s="126"/>
      <c r="D88" s="126"/>
      <c r="E88" s="126"/>
      <c r="F88" s="126"/>
      <c r="G88" s="126"/>
      <c r="H88" s="126"/>
      <c r="I88" s="126"/>
      <c r="J88" s="122"/>
      <c r="K88" s="27"/>
      <c r="L88" s="27"/>
      <c r="M88" s="27"/>
      <c r="N88" s="126"/>
      <c r="O88" s="27"/>
      <c r="P88" s="27"/>
      <c r="Q88" s="27"/>
      <c r="R88" s="126"/>
      <c r="S88" s="27"/>
      <c r="T88" s="27"/>
      <c r="U88" s="27"/>
      <c r="V88" s="126"/>
      <c r="W88" s="27"/>
      <c r="X88" s="27"/>
      <c r="Y88" s="27"/>
      <c r="Z88" s="126"/>
      <c r="AA88" s="27"/>
      <c r="AB88" s="27"/>
      <c r="AC88" s="27"/>
      <c r="AD88" s="126"/>
      <c r="AE88" s="27"/>
      <c r="AF88" s="27"/>
      <c r="AG88" s="27"/>
      <c r="AH88" s="126"/>
      <c r="AI88" s="27"/>
      <c r="AJ88" s="27"/>
      <c r="AK88" s="27"/>
      <c r="AL88" s="126"/>
      <c r="AM88" s="27"/>
      <c r="AN88" s="27"/>
      <c r="AO88" s="27"/>
      <c r="AP88" s="126"/>
      <c r="AQ88" s="124"/>
      <c r="AR88" s="124"/>
      <c r="AS88" s="124"/>
      <c r="AT88" s="124"/>
      <c r="AU88" s="124"/>
      <c r="AV88" s="124"/>
      <c r="AW88" s="124"/>
    </row>
    <row r="89" spans="1:49" ht="15" customHeight="1">
      <c r="A89" s="131" t="s">
        <v>259</v>
      </c>
      <c r="B89" s="132">
        <v>44752</v>
      </c>
      <c r="C89" s="132">
        <v>51893</v>
      </c>
      <c r="D89" s="132">
        <v>59439</v>
      </c>
      <c r="E89" s="132">
        <v>50457</v>
      </c>
      <c r="F89" s="132">
        <v>86796</v>
      </c>
      <c r="G89" s="132">
        <v>198976</v>
      </c>
      <c r="H89" s="132">
        <v>295019</v>
      </c>
      <c r="I89" s="132">
        <v>320734</v>
      </c>
      <c r="J89" s="122"/>
      <c r="K89" s="133">
        <v>385802</v>
      </c>
      <c r="L89" s="133">
        <v>385802</v>
      </c>
      <c r="M89" s="133">
        <v>385802</v>
      </c>
      <c r="N89" s="132">
        <v>385802</v>
      </c>
      <c r="O89" s="133">
        <v>401628</v>
      </c>
      <c r="P89" s="133">
        <v>401628</v>
      </c>
      <c r="Q89" s="133">
        <v>401628</v>
      </c>
      <c r="R89" s="132">
        <v>401628</v>
      </c>
      <c r="S89" s="133">
        <v>752981</v>
      </c>
      <c r="T89" s="133">
        <v>752981</v>
      </c>
      <c r="U89" s="133">
        <v>752981</v>
      </c>
      <c r="V89" s="132">
        <v>752981</v>
      </c>
      <c r="W89" s="133">
        <v>940858</v>
      </c>
      <c r="X89" s="133">
        <v>940858</v>
      </c>
      <c r="Y89" s="133">
        <v>940858</v>
      </c>
      <c r="Z89" s="132">
        <v>940858</v>
      </c>
      <c r="AA89" s="133">
        <v>1556826</v>
      </c>
      <c r="AB89" s="133">
        <v>1556826</v>
      </c>
      <c r="AC89" s="133">
        <v>1556826</v>
      </c>
      <c r="AD89" s="132">
        <v>1556826</v>
      </c>
      <c r="AE89" s="133">
        <v>1303169</v>
      </c>
      <c r="AF89" s="133">
        <v>1303169</v>
      </c>
      <c r="AG89" s="133">
        <v>1303169</v>
      </c>
      <c r="AH89" s="132">
        <v>1303169</v>
      </c>
      <c r="AI89" s="133">
        <v>887969</v>
      </c>
      <c r="AJ89" s="133">
        <v>887969</v>
      </c>
      <c r="AK89" s="133">
        <v>887969</v>
      </c>
      <c r="AL89" s="132">
        <v>887969</v>
      </c>
      <c r="AM89" s="133">
        <v>1070774</v>
      </c>
      <c r="AN89" s="133">
        <v>1070774</v>
      </c>
      <c r="AO89" s="133"/>
      <c r="AP89" s="132"/>
      <c r="AQ89" s="124"/>
      <c r="AR89" s="124"/>
      <c r="AS89" s="124"/>
      <c r="AT89" s="124"/>
      <c r="AU89" s="124"/>
      <c r="AV89" s="124"/>
      <c r="AW89" s="124"/>
    </row>
    <row r="90" spans="1:49" ht="15" customHeight="1" thickBot="1">
      <c r="A90" s="134" t="s">
        <v>260</v>
      </c>
      <c r="B90" s="135">
        <v>51893</v>
      </c>
      <c r="C90" s="135">
        <v>59439</v>
      </c>
      <c r="D90" s="135">
        <v>50457</v>
      </c>
      <c r="E90" s="135">
        <v>86796</v>
      </c>
      <c r="F90" s="135">
        <v>199724</v>
      </c>
      <c r="G90" s="135">
        <v>295019</v>
      </c>
      <c r="H90" s="135">
        <v>320734</v>
      </c>
      <c r="I90" s="135">
        <v>385802</v>
      </c>
      <c r="J90" s="122"/>
      <c r="K90" s="136">
        <v>371211</v>
      </c>
      <c r="L90" s="136">
        <v>423015</v>
      </c>
      <c r="M90" s="136">
        <v>455683</v>
      </c>
      <c r="N90" s="135">
        <v>401628</v>
      </c>
      <c r="O90" s="136">
        <v>490257</v>
      </c>
      <c r="P90" s="136">
        <v>618233</v>
      </c>
      <c r="Q90" s="136">
        <v>619002</v>
      </c>
      <c r="R90" s="135">
        <v>752981</v>
      </c>
      <c r="S90" s="136">
        <v>1129453</v>
      </c>
      <c r="T90" s="136">
        <v>927421</v>
      </c>
      <c r="U90" s="136">
        <v>947744</v>
      </c>
      <c r="V90" s="135">
        <v>940858</v>
      </c>
      <c r="W90" s="136">
        <v>662934</v>
      </c>
      <c r="X90" s="136">
        <v>654195</v>
      </c>
      <c r="Y90" s="136">
        <v>903052</v>
      </c>
      <c r="Z90" s="135">
        <v>1556826</v>
      </c>
      <c r="AA90" s="136">
        <v>1366389</v>
      </c>
      <c r="AB90" s="136">
        <v>1314942</v>
      </c>
      <c r="AC90" s="136">
        <v>1198471</v>
      </c>
      <c r="AD90" s="135">
        <v>1303169</v>
      </c>
      <c r="AE90" s="136">
        <v>1364756</v>
      </c>
      <c r="AF90" s="136">
        <v>1249597</v>
      </c>
      <c r="AG90" s="136">
        <v>1133638</v>
      </c>
      <c r="AH90" s="135">
        <v>887969</v>
      </c>
      <c r="AI90" s="136">
        <v>647928</v>
      </c>
      <c r="AJ90" s="136">
        <v>825649</v>
      </c>
      <c r="AK90" s="136">
        <v>1239723</v>
      </c>
      <c r="AL90" s="135">
        <v>1070774</v>
      </c>
      <c r="AM90" s="136">
        <v>1303137</v>
      </c>
      <c r="AN90" s="136">
        <v>1445232</v>
      </c>
      <c r="AO90" s="136"/>
      <c r="AP90" s="135"/>
      <c r="AQ90" s="124"/>
      <c r="AR90" s="124"/>
      <c r="AS90" s="124"/>
      <c r="AT90" s="124"/>
      <c r="AU90" s="124"/>
      <c r="AV90" s="124"/>
      <c r="AW90" s="124"/>
    </row>
    <row r="91" spans="1:49" ht="15" customHeight="1" thickTop="1">
      <c r="B91" s="27"/>
      <c r="C91" s="27"/>
      <c r="D91" s="27"/>
      <c r="E91" s="27"/>
      <c r="F91" s="27"/>
      <c r="G91" s="27"/>
      <c r="H91" s="27"/>
      <c r="I91" s="27"/>
      <c r="J91" s="114"/>
      <c r="K91" s="27"/>
      <c r="L91" s="27"/>
      <c r="M91" s="27"/>
      <c r="N91" s="27"/>
      <c r="O91" s="27"/>
      <c r="P91" s="27"/>
      <c r="Q91" s="27"/>
      <c r="R91" s="27"/>
      <c r="S91" s="27"/>
      <c r="T91" s="27"/>
      <c r="U91" s="27"/>
      <c r="V91" s="27"/>
      <c r="W91" s="27"/>
      <c r="X91" s="27"/>
      <c r="Y91" s="27"/>
      <c r="AA91" s="27"/>
      <c r="AB91" s="27"/>
      <c r="AC91" s="27"/>
      <c r="AE91" s="27"/>
      <c r="AF91" s="27"/>
      <c r="AG91" s="27"/>
      <c r="AI91" s="27"/>
      <c r="AJ91" s="27"/>
      <c r="AK91" s="27"/>
      <c r="AM91" s="27"/>
      <c r="AN91" s="27"/>
      <c r="AO91" s="27"/>
    </row>
    <row r="92" spans="1:49" ht="15" customHeight="1">
      <c r="B92" s="56" t="str">
        <f t="shared" ref="B92:I92" si="0">IF(ROUND(SUM(B87),0)=ROUND(B90-B89,0),"OK","CHECK")</f>
        <v>OK</v>
      </c>
      <c r="C92" s="56" t="str">
        <f t="shared" si="0"/>
        <v>OK</v>
      </c>
      <c r="D92" s="56" t="str">
        <f t="shared" si="0"/>
        <v>OK</v>
      </c>
      <c r="E92" s="56" t="str">
        <f t="shared" si="0"/>
        <v>OK</v>
      </c>
      <c r="F92" s="56" t="str">
        <f t="shared" si="0"/>
        <v>OK</v>
      </c>
      <c r="G92" s="56" t="str">
        <f t="shared" si="0"/>
        <v>OK</v>
      </c>
      <c r="H92" s="56" t="str">
        <f t="shared" si="0"/>
        <v>OK</v>
      </c>
      <c r="I92" s="56" t="str">
        <f t="shared" si="0"/>
        <v>OK</v>
      </c>
      <c r="J92" s="114"/>
      <c r="K92" s="56" t="str">
        <f t="shared" ref="K92:U92" si="1">IF(ROUND(SUM(K87),0)=ROUND(K90-K89,0),"OK","CHECK")</f>
        <v>OK</v>
      </c>
      <c r="L92" s="56" t="str">
        <f t="shared" si="1"/>
        <v>OK</v>
      </c>
      <c r="M92" s="56" t="str">
        <f t="shared" si="1"/>
        <v>OK</v>
      </c>
      <c r="N92" s="56" t="str">
        <f t="shared" si="1"/>
        <v>OK</v>
      </c>
      <c r="O92" s="56" t="str">
        <f t="shared" si="1"/>
        <v>OK</v>
      </c>
      <c r="P92" s="56" t="str">
        <f t="shared" si="1"/>
        <v>OK</v>
      </c>
      <c r="Q92" s="56" t="str">
        <f t="shared" si="1"/>
        <v>OK</v>
      </c>
      <c r="R92" s="56" t="str">
        <f t="shared" si="1"/>
        <v>OK</v>
      </c>
      <c r="S92" s="56" t="str">
        <f t="shared" si="1"/>
        <v>OK</v>
      </c>
      <c r="T92" s="56" t="str">
        <f t="shared" si="1"/>
        <v>OK</v>
      </c>
      <c r="U92" s="56" t="str">
        <f t="shared" si="1"/>
        <v>OK</v>
      </c>
      <c r="V92" s="56" t="str">
        <f t="shared" ref="V92:X92" si="2">IF(ROUND(SUM(V87),0)=ROUND(V90-V89,0),"OK","CHECK")</f>
        <v>OK</v>
      </c>
      <c r="W92" s="56" t="str">
        <f t="shared" si="2"/>
        <v>OK</v>
      </c>
      <c r="X92" s="56" t="str">
        <f t="shared" si="2"/>
        <v>OK</v>
      </c>
      <c r="Y92" s="56" t="str">
        <f t="shared" ref="Y92:AA92" si="3">IF(ROUND(SUM(Y87),0)=ROUND(Y90-Y89,0),"OK","CHECK")</f>
        <v>OK</v>
      </c>
      <c r="Z92" s="56" t="str">
        <f t="shared" si="3"/>
        <v>OK</v>
      </c>
      <c r="AA92" s="56" t="str">
        <f t="shared" si="3"/>
        <v>OK</v>
      </c>
      <c r="AB92" s="56" t="str">
        <f t="shared" ref="AB92:AC92" si="4">IF(ROUND(SUM(AB87),0)=ROUND(AB90-AB89,0),"OK","CHECK")</f>
        <v>OK</v>
      </c>
      <c r="AC92" s="56" t="str">
        <f t="shared" si="4"/>
        <v>OK</v>
      </c>
      <c r="AD92" s="56" t="str">
        <f t="shared" ref="AD92:AH92" si="5">IF(ROUND(SUM(AD87),0)=ROUND(AD90-AD89,0),"OK","CHECK")</f>
        <v>OK</v>
      </c>
      <c r="AE92" s="56" t="str">
        <f t="shared" si="5"/>
        <v>OK</v>
      </c>
      <c r="AF92" s="56" t="str">
        <f t="shared" si="5"/>
        <v>OK</v>
      </c>
      <c r="AG92" s="56" t="str">
        <f t="shared" si="5"/>
        <v>OK</v>
      </c>
      <c r="AH92" s="56" t="str">
        <f t="shared" si="5"/>
        <v>OK</v>
      </c>
      <c r="AI92" s="56" t="str">
        <f t="shared" ref="AI92:AL92" si="6">IF(ROUND(SUM(AI87),0)=ROUND(AI90-AI89,0),"OK","CHECK")</f>
        <v>OK</v>
      </c>
      <c r="AJ92" s="56" t="str">
        <f t="shared" si="6"/>
        <v>OK</v>
      </c>
      <c r="AK92" s="56" t="str">
        <f t="shared" si="6"/>
        <v>OK</v>
      </c>
      <c r="AL92" s="56" t="str">
        <f t="shared" si="6"/>
        <v>OK</v>
      </c>
      <c r="AM92" s="56" t="str">
        <f t="shared" ref="AM92:AP92" si="7">IF(ROUND(SUM(AM87),0)=ROUND(AM90-AM89,0),"OK","CHECK")</f>
        <v>OK</v>
      </c>
      <c r="AN92" s="56" t="str">
        <f>IF(ROUND(SUM(AN87),0)=ROUND(AN90-AN89,0),"OK","CHECK")</f>
        <v>OK</v>
      </c>
      <c r="AO92" s="56" t="str">
        <f t="shared" si="7"/>
        <v>OK</v>
      </c>
      <c r="AP92" s="56" t="str">
        <f t="shared" si="7"/>
        <v>OK</v>
      </c>
    </row>
    <row r="93" spans="1:49" ht="15" customHeight="1">
      <c r="J93" s="114"/>
    </row>
    <row r="94" spans="1:49">
      <c r="J94" s="114"/>
      <c r="AH94" s="115" t="s">
        <v>156</v>
      </c>
      <c r="AL94" s="115" t="s">
        <v>156</v>
      </c>
      <c r="AP94" s="115" t="s">
        <v>156</v>
      </c>
    </row>
    <row r="95" spans="1:49">
      <c r="J95" s="114"/>
    </row>
    <row r="96" spans="1:49">
      <c r="J96" s="114"/>
    </row>
    <row r="97" spans="1:10">
      <c r="A97" s="119"/>
      <c r="J97" s="114"/>
    </row>
    <row r="98" spans="1:10">
      <c r="A98" s="119"/>
      <c r="J98" s="114"/>
    </row>
    <row r="99" spans="1:10">
      <c r="A99" s="119"/>
      <c r="J99" s="114"/>
    </row>
    <row r="100" spans="1:10">
      <c r="A100" s="119"/>
      <c r="J100" s="114"/>
    </row>
    <row r="101" spans="1:10">
      <c r="J101" s="114"/>
    </row>
    <row r="102" spans="1:10">
      <c r="J102" s="114"/>
    </row>
    <row r="103" spans="1:10">
      <c r="J103" s="114"/>
    </row>
    <row r="104" spans="1:10">
      <c r="J104" s="114"/>
    </row>
    <row r="105" spans="1:10">
      <c r="J105" s="114"/>
    </row>
    <row r="106" spans="1:10">
      <c r="J106" s="114"/>
    </row>
    <row r="107" spans="1:10">
      <c r="J107" s="114"/>
    </row>
    <row r="108" spans="1:10">
      <c r="J108" s="114"/>
    </row>
    <row r="109" spans="1:10">
      <c r="J109" s="114"/>
    </row>
    <row r="110" spans="1:10">
      <c r="J110" s="114"/>
    </row>
    <row r="111" spans="1:10">
      <c r="J111" s="114"/>
    </row>
    <row r="112" spans="1:10">
      <c r="J112" s="114"/>
    </row>
    <row r="113" spans="10:10">
      <c r="J113" s="114"/>
    </row>
    <row r="114" spans="10:10">
      <c r="J114" s="114"/>
    </row>
    <row r="115" spans="10:10">
      <c r="J115" s="114"/>
    </row>
    <row r="116" spans="10:10">
      <c r="J116" s="114"/>
    </row>
    <row r="117" spans="10:10">
      <c r="J117" s="114"/>
    </row>
    <row r="118" spans="10:10">
      <c r="J118" s="114"/>
    </row>
    <row r="119" spans="10:10">
      <c r="J119" s="114"/>
    </row>
    <row r="120" spans="10:10">
      <c r="J120" s="114"/>
    </row>
    <row r="121" spans="10:10">
      <c r="J121" s="114"/>
    </row>
    <row r="122" spans="10:10">
      <c r="J122" s="114"/>
    </row>
    <row r="123" spans="10:10">
      <c r="J123" s="114"/>
    </row>
  </sheetData>
  <mergeCells count="1">
    <mergeCell ref="B6:G6"/>
  </mergeCells>
  <conditionalFormatting sqref="B92:I92 K92:AP92">
    <cfRule type="containsText" dxfId="1" priority="1" operator="containsText" text="CHECK">
      <formula>NOT(ISERROR(SEARCH("CHECK",B92)))</formula>
    </cfRule>
    <cfRule type="containsText" dxfId="0" priority="2" operator="containsText" text="OK">
      <formula>NOT(ISERROR(SEARCH("OK",B92)))</formula>
    </cfRule>
  </conditionalFormatting>
  <hyperlinks>
    <hyperlink ref="A6" location="Índice!A1" display="Voltar ao índice" xr:uid="{F20645C0-1B0C-49E2-A695-7CD280237012}"/>
  </hyperlinks>
  <pageMargins left="0.511811024" right="0.511811024" top="0.78740157499999996" bottom="0.78740157499999996" header="0.31496062000000002" footer="0.31496062000000002"/>
  <pageSetup orientation="portrait" horizontalDpi="300"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8" tint="-0.249977111117893"/>
  </sheetPr>
  <dimension ref="A1:AH53"/>
  <sheetViews>
    <sheetView showGridLines="0" zoomScaleNormal="100" workbookViewId="0">
      <pane xSplit="1" ySplit="3" topLeftCell="M4" activePane="bottomRight" state="frozen"/>
      <selection pane="topRight" activeCell="B1" sqref="B1"/>
      <selection pane="bottomLeft" activeCell="A4" sqref="A4"/>
      <selection pane="bottomRight"/>
    </sheetView>
  </sheetViews>
  <sheetFormatPr defaultColWidth="9.109375" defaultRowHeight="12"/>
  <cols>
    <col min="1" max="1" width="65.5546875" style="93" customWidth="1"/>
    <col min="2" max="31" width="10.109375" style="93" customWidth="1"/>
    <col min="32" max="16384" width="9.109375" style="93"/>
  </cols>
  <sheetData>
    <row r="1" spans="1:31" s="102" customFormat="1" ht="32.4">
      <c r="A1" s="198" t="s">
        <v>160</v>
      </c>
      <c r="B1" s="137"/>
      <c r="C1" s="137"/>
      <c r="D1" s="137"/>
      <c r="E1" s="137"/>
      <c r="F1" s="137"/>
      <c r="G1" s="137"/>
      <c r="H1" s="137"/>
      <c r="I1" s="137"/>
      <c r="J1" s="137"/>
      <c r="K1" s="137"/>
      <c r="L1" s="137"/>
      <c r="M1" s="137"/>
      <c r="N1" s="137"/>
      <c r="O1" s="137"/>
      <c r="P1" s="137"/>
      <c r="Q1" s="137"/>
      <c r="R1" s="137"/>
      <c r="S1" s="137"/>
      <c r="T1" s="137"/>
      <c r="U1" s="137"/>
      <c r="V1" s="137"/>
      <c r="W1" s="137"/>
      <c r="X1" s="137"/>
      <c r="Y1" s="137"/>
      <c r="Z1" s="137"/>
      <c r="AA1" s="137"/>
      <c r="AB1" s="137"/>
      <c r="AC1" s="137"/>
      <c r="AD1" s="137"/>
      <c r="AE1" s="137"/>
    </row>
    <row r="2" spans="1:31" s="102" customFormat="1" ht="17.399999999999999">
      <c r="A2" s="92" t="s">
        <v>159</v>
      </c>
      <c r="F2" s="138"/>
      <c r="I2" s="138"/>
      <c r="U2" s="138"/>
    </row>
    <row r="3" spans="1:31" s="102" customFormat="1">
      <c r="A3" s="139" t="s">
        <v>48</v>
      </c>
      <c r="B3" s="140" t="s">
        <v>15</v>
      </c>
      <c r="C3" s="140" t="s">
        <v>14</v>
      </c>
      <c r="D3" s="140" t="s">
        <v>13</v>
      </c>
      <c r="E3" s="140" t="s">
        <v>12</v>
      </c>
      <c r="F3" s="140" t="s">
        <v>11</v>
      </c>
      <c r="G3" s="140" t="s">
        <v>10</v>
      </c>
      <c r="H3" s="140" t="s">
        <v>9</v>
      </c>
      <c r="I3" s="140" t="s">
        <v>8</v>
      </c>
      <c r="J3" s="140" t="s">
        <v>21</v>
      </c>
      <c r="K3" s="140" t="s">
        <v>22</v>
      </c>
      <c r="L3" s="140" t="s">
        <v>25</v>
      </c>
      <c r="M3" s="140" t="s">
        <v>26</v>
      </c>
      <c r="N3" s="140" t="s">
        <v>27</v>
      </c>
      <c r="O3" s="140" t="s">
        <v>28</v>
      </c>
      <c r="P3" s="140" t="s">
        <v>58</v>
      </c>
      <c r="Q3" s="140" t="s">
        <v>60</v>
      </c>
      <c r="R3" s="140" t="s">
        <v>65</v>
      </c>
      <c r="S3" s="140" t="s">
        <v>71</v>
      </c>
      <c r="T3" s="140" t="s">
        <v>74</v>
      </c>
      <c r="U3" s="140" t="s">
        <v>75</v>
      </c>
      <c r="V3" s="140" t="s">
        <v>83</v>
      </c>
      <c r="W3" s="140" t="s">
        <v>84</v>
      </c>
      <c r="X3" s="140" t="s">
        <v>85</v>
      </c>
      <c r="Y3" s="140" t="s">
        <v>86</v>
      </c>
      <c r="Z3" s="140" t="s">
        <v>185</v>
      </c>
      <c r="AA3" s="140" t="s">
        <v>186</v>
      </c>
      <c r="AB3" s="140" t="s">
        <v>187</v>
      </c>
      <c r="AC3" s="140" t="s">
        <v>188</v>
      </c>
      <c r="AD3" s="140" t="s">
        <v>323</v>
      </c>
      <c r="AE3" s="140" t="s">
        <v>324</v>
      </c>
    </row>
    <row r="5" spans="1:31">
      <c r="A5" s="93" t="s">
        <v>38</v>
      </c>
      <c r="B5" s="141">
        <v>362885</v>
      </c>
      <c r="C5" s="141">
        <v>406035</v>
      </c>
      <c r="D5" s="141">
        <v>448590</v>
      </c>
      <c r="E5" s="141">
        <v>480446</v>
      </c>
      <c r="F5" s="141">
        <v>446122</v>
      </c>
      <c r="G5" s="141">
        <v>346850</v>
      </c>
      <c r="H5" s="141">
        <v>611548</v>
      </c>
      <c r="I5" s="141">
        <v>729856</v>
      </c>
      <c r="J5" s="141">
        <v>696459</v>
      </c>
      <c r="K5" s="141">
        <v>724950</v>
      </c>
      <c r="L5" s="141">
        <v>758978</v>
      </c>
      <c r="M5" s="141">
        <v>906785</v>
      </c>
      <c r="N5" s="141">
        <v>866198</v>
      </c>
      <c r="O5" s="141">
        <v>1015835</v>
      </c>
      <c r="P5" s="141">
        <v>1132759</v>
      </c>
      <c r="Q5" s="141">
        <v>1217831</v>
      </c>
      <c r="R5" s="141">
        <v>1036773</v>
      </c>
      <c r="S5" s="141">
        <v>970829</v>
      </c>
      <c r="T5" s="141">
        <v>933653</v>
      </c>
      <c r="U5" s="141">
        <v>1162421</v>
      </c>
      <c r="V5" s="141">
        <v>1039031</v>
      </c>
      <c r="W5" s="141">
        <v>1185559</v>
      </c>
      <c r="X5" s="141">
        <v>1243880</v>
      </c>
      <c r="Y5" s="141">
        <v>1287676</v>
      </c>
      <c r="Z5" s="141">
        <v>921267</v>
      </c>
      <c r="AA5" s="141">
        <v>1246448</v>
      </c>
      <c r="AB5" s="141">
        <v>1124689</v>
      </c>
      <c r="AC5" s="141">
        <v>1167975</v>
      </c>
      <c r="AD5" s="141">
        <v>1110638</v>
      </c>
      <c r="AE5" s="141">
        <v>1149034</v>
      </c>
    </row>
    <row r="7" spans="1:31">
      <c r="A7" s="93" t="s">
        <v>39</v>
      </c>
      <c r="B7" s="141">
        <v>130048</v>
      </c>
      <c r="C7" s="141">
        <v>137414</v>
      </c>
      <c r="D7" s="141">
        <v>154553</v>
      </c>
      <c r="E7" s="141">
        <v>171131</v>
      </c>
      <c r="F7" s="141">
        <v>156521</v>
      </c>
      <c r="G7" s="141">
        <v>118717</v>
      </c>
      <c r="H7" s="141">
        <v>201196</v>
      </c>
      <c r="I7" s="141">
        <v>224400</v>
      </c>
      <c r="J7" s="141">
        <v>208587</v>
      </c>
      <c r="K7" s="141">
        <v>218530</v>
      </c>
      <c r="L7" s="141">
        <v>224876</v>
      </c>
      <c r="M7" s="141">
        <v>257283</v>
      </c>
      <c r="N7" s="141">
        <v>253623</v>
      </c>
      <c r="O7" s="141">
        <v>280463</v>
      </c>
      <c r="P7" s="141">
        <v>322626</v>
      </c>
      <c r="Q7" s="141">
        <v>344817</v>
      </c>
      <c r="R7" s="141">
        <v>327526</v>
      </c>
      <c r="S7" s="141">
        <v>334079</v>
      </c>
      <c r="T7" s="141">
        <v>302181</v>
      </c>
      <c r="U7" s="141">
        <v>313221</v>
      </c>
      <c r="V7" s="141">
        <v>351899</v>
      </c>
      <c r="W7" s="141">
        <v>372895</v>
      </c>
      <c r="X7" s="141">
        <v>364482</v>
      </c>
      <c r="Y7" s="141">
        <v>373353</v>
      </c>
      <c r="Z7" s="141">
        <v>271216</v>
      </c>
      <c r="AA7" s="141">
        <v>365681</v>
      </c>
      <c r="AB7" s="141">
        <v>347092</v>
      </c>
      <c r="AC7" s="141">
        <v>358592</v>
      </c>
      <c r="AD7" s="141">
        <v>341035</v>
      </c>
      <c r="AE7" s="141">
        <v>380226</v>
      </c>
    </row>
    <row r="8" spans="1:31">
      <c r="A8" s="142" t="s">
        <v>40</v>
      </c>
      <c r="B8" s="143">
        <v>0.35837248715157694</v>
      </c>
      <c r="C8" s="143">
        <v>0.3384289531690618</v>
      </c>
      <c r="D8" s="143">
        <v>0.34453064045119153</v>
      </c>
      <c r="E8" s="143">
        <v>0.35619195497516892</v>
      </c>
      <c r="F8" s="143">
        <v>0.35084797432092568</v>
      </c>
      <c r="G8" s="143">
        <v>0.34227187545048293</v>
      </c>
      <c r="H8" s="143">
        <v>0.32899461693930809</v>
      </c>
      <c r="I8" s="143">
        <v>0.30745753803966419</v>
      </c>
      <c r="J8" s="143">
        <v>0.29949671266612637</v>
      </c>
      <c r="K8" s="143">
        <v>0.30144147872267052</v>
      </c>
      <c r="L8" s="143">
        <v>0.29628790294316831</v>
      </c>
      <c r="M8" s="143">
        <v>0.28373098364000288</v>
      </c>
      <c r="N8" s="143">
        <v>0.29280026044853485</v>
      </c>
      <c r="O8" s="143">
        <v>0.2760910974715382</v>
      </c>
      <c r="P8" s="143">
        <v>0.28481433385212568</v>
      </c>
      <c r="Q8" s="143">
        <v>0.28314027151550586</v>
      </c>
      <c r="R8" s="143">
        <v>0.31590907556427494</v>
      </c>
      <c r="S8" s="143">
        <v>0.34411724412847167</v>
      </c>
      <c r="T8" s="143">
        <v>0.32365450547473207</v>
      </c>
      <c r="U8" s="143">
        <v>0.26945573075503626</v>
      </c>
      <c r="V8" s="143">
        <v>0.33867998163673652</v>
      </c>
      <c r="W8" s="143">
        <v>0.31453095122216607</v>
      </c>
      <c r="X8" s="143">
        <v>0.29302022703154645</v>
      </c>
      <c r="Y8" s="143">
        <v>0.28994327765680189</v>
      </c>
      <c r="Z8" s="143">
        <v>0.29439456748152271</v>
      </c>
      <c r="AA8" s="143">
        <v>0.29337846424399572</v>
      </c>
      <c r="AB8" s="143">
        <v>0.30861153616688702</v>
      </c>
      <c r="AC8" s="143">
        <v>0.30702027012564481</v>
      </c>
      <c r="AD8" s="143">
        <v>0.30706224710481722</v>
      </c>
      <c r="AE8" s="143">
        <v>0.33100000000000002</v>
      </c>
    </row>
    <row r="9" spans="1:31">
      <c r="M9" s="143"/>
      <c r="N9" s="143"/>
      <c r="O9" s="143"/>
      <c r="P9" s="143"/>
      <c r="Q9" s="143"/>
      <c r="R9" s="143"/>
      <c r="S9" s="143"/>
      <c r="T9" s="143"/>
      <c r="U9" s="143"/>
      <c r="V9" s="143"/>
      <c r="W9" s="143"/>
      <c r="X9" s="143"/>
      <c r="Y9" s="143"/>
      <c r="Z9" s="143"/>
      <c r="AA9" s="143"/>
      <c r="AB9" s="143"/>
      <c r="AC9" s="143"/>
      <c r="AD9" s="143"/>
      <c r="AE9" s="143"/>
    </row>
    <row r="10" spans="1:31">
      <c r="A10" s="93" t="s">
        <v>0</v>
      </c>
      <c r="B10" s="141">
        <v>44791</v>
      </c>
      <c r="C10" s="141">
        <v>37318</v>
      </c>
      <c r="D10" s="141">
        <v>58466</v>
      </c>
      <c r="E10" s="141">
        <v>62036</v>
      </c>
      <c r="F10" s="141">
        <v>67104</v>
      </c>
      <c r="G10" s="141">
        <v>72731</v>
      </c>
      <c r="H10" s="141">
        <v>110969</v>
      </c>
      <c r="I10" s="141">
        <v>158981</v>
      </c>
      <c r="J10" s="141">
        <v>102341</v>
      </c>
      <c r="K10" s="141">
        <v>95918</v>
      </c>
      <c r="L10" s="141">
        <v>89020</v>
      </c>
      <c r="M10" s="141">
        <v>115951</v>
      </c>
      <c r="N10" s="141">
        <v>104974</v>
      </c>
      <c r="O10" s="141">
        <v>118989</v>
      </c>
      <c r="P10" s="141">
        <v>148612</v>
      </c>
      <c r="Q10" s="141">
        <v>160447</v>
      </c>
      <c r="R10" s="141">
        <v>143878</v>
      </c>
      <c r="S10" s="141">
        <v>137736</v>
      </c>
      <c r="T10" s="141">
        <v>128240</v>
      </c>
      <c r="U10" s="141">
        <v>190711</v>
      </c>
      <c r="V10" s="141">
        <v>167036</v>
      </c>
      <c r="W10" s="141">
        <v>159266</v>
      </c>
      <c r="X10" s="141">
        <v>150534</v>
      </c>
      <c r="Y10" s="141">
        <v>165315</v>
      </c>
      <c r="Z10" s="141">
        <v>81152</v>
      </c>
      <c r="AA10" s="141">
        <v>154356</v>
      </c>
      <c r="AB10" s="141">
        <v>144049</v>
      </c>
      <c r="AC10" s="141">
        <v>162220</v>
      </c>
      <c r="AD10" s="141">
        <v>156271</v>
      </c>
      <c r="AE10" s="141">
        <v>168880</v>
      </c>
    </row>
    <row r="11" spans="1:31">
      <c r="A11" s="142" t="s">
        <v>41</v>
      </c>
      <c r="B11" s="143">
        <v>0.12343028783223335</v>
      </c>
      <c r="C11" s="143">
        <v>9.1908333025478101E-2</v>
      </c>
      <c r="D11" s="143">
        <v>0.130332820615707</v>
      </c>
      <c r="E11" s="143">
        <v>0.12912169109535723</v>
      </c>
      <c r="F11" s="143">
        <v>0.15041625384984378</v>
      </c>
      <c r="G11" s="143">
        <v>0.20969006775263083</v>
      </c>
      <c r="H11" s="143">
        <v>0.18145591188263227</v>
      </c>
      <c r="I11" s="143">
        <v>0.21782516003156788</v>
      </c>
      <c r="J11" s="143">
        <v>0.14694475913154975</v>
      </c>
      <c r="K11" s="143">
        <v>0.13230981446996345</v>
      </c>
      <c r="L11" s="143">
        <v>0.11728930219321246</v>
      </c>
      <c r="M11" s="143">
        <v>0.12787044337963244</v>
      </c>
      <c r="N11" s="143">
        <v>0.12118938164253439</v>
      </c>
      <c r="O11" s="143">
        <v>0.11713418025565175</v>
      </c>
      <c r="P11" s="143">
        <v>0.13119472014788672</v>
      </c>
      <c r="Q11" s="143">
        <v>0.13174816538583761</v>
      </c>
      <c r="R11" s="143">
        <v>0.13877483306374683</v>
      </c>
      <c r="S11" s="143">
        <v>0.14187462467643633</v>
      </c>
      <c r="T11" s="143">
        <v>0.13735295661236027</v>
      </c>
      <c r="U11" s="143">
        <v>0.16406362238810207</v>
      </c>
      <c r="V11" s="143">
        <v>0.16076132473429569</v>
      </c>
      <c r="W11" s="143">
        <v>0.13433831635540702</v>
      </c>
      <c r="X11" s="143">
        <v>0.12101971251246101</v>
      </c>
      <c r="Y11" s="143">
        <v>0.12838245024369485</v>
      </c>
      <c r="Z11" s="143">
        <v>8.8087384004854191E-2</v>
      </c>
      <c r="AA11" s="143">
        <v>0.12383669435066685</v>
      </c>
      <c r="AB11" s="143">
        <v>0.12807896227312618</v>
      </c>
      <c r="AC11" s="143">
        <v>0.13888995911727561</v>
      </c>
      <c r="AD11" s="143">
        <v>0.14070381168301463</v>
      </c>
      <c r="AE11" s="143">
        <v>0.14699999999999999</v>
      </c>
    </row>
    <row r="13" spans="1:31">
      <c r="A13" s="93" t="s">
        <v>42</v>
      </c>
      <c r="B13" s="141">
        <v>39452</v>
      </c>
      <c r="C13" s="141">
        <v>42599</v>
      </c>
      <c r="D13" s="141">
        <v>36091</v>
      </c>
      <c r="E13" s="141">
        <v>71251</v>
      </c>
      <c r="F13" s="141">
        <v>-24336</v>
      </c>
      <c r="G13" s="141">
        <v>51004</v>
      </c>
      <c r="H13" s="141">
        <v>94542</v>
      </c>
      <c r="I13" s="141">
        <v>206746</v>
      </c>
      <c r="J13" s="141">
        <v>89707</v>
      </c>
      <c r="K13" s="141">
        <v>85276</v>
      </c>
      <c r="L13" s="141">
        <v>88360</v>
      </c>
      <c r="M13" s="141">
        <v>100166</v>
      </c>
      <c r="N13" s="141">
        <v>98566</v>
      </c>
      <c r="O13" s="141">
        <v>96776</v>
      </c>
      <c r="P13" s="141">
        <v>122666</v>
      </c>
      <c r="Q13" s="141">
        <v>161240</v>
      </c>
      <c r="R13" s="141">
        <v>132055</v>
      </c>
      <c r="S13" s="141">
        <v>118021</v>
      </c>
      <c r="T13" s="141">
        <v>110950</v>
      </c>
      <c r="U13" s="141">
        <v>184532</v>
      </c>
      <c r="V13" s="141">
        <v>153939</v>
      </c>
      <c r="W13" s="141">
        <v>117551</v>
      </c>
      <c r="X13" s="141">
        <v>129383</v>
      </c>
      <c r="Y13" s="141">
        <v>127539</v>
      </c>
      <c r="Z13" s="141">
        <v>61594</v>
      </c>
      <c r="AA13" s="141">
        <v>136295</v>
      </c>
      <c r="AB13" s="141">
        <v>147904</v>
      </c>
      <c r="AC13" s="141">
        <v>137940</v>
      </c>
      <c r="AD13" s="141">
        <v>153090</v>
      </c>
      <c r="AE13" s="141">
        <v>158302</v>
      </c>
    </row>
    <row r="14" spans="1:31">
      <c r="A14" s="142" t="s">
        <v>43</v>
      </c>
      <c r="B14" s="143">
        <v>0.1087176378191438</v>
      </c>
      <c r="C14" s="143">
        <v>0.10491460095804549</v>
      </c>
      <c r="D14" s="143">
        <v>8.0454312401078934E-2</v>
      </c>
      <c r="E14" s="143">
        <v>0.14830178625693627</v>
      </c>
      <c r="F14" s="143">
        <v>-5.4550100645115014E-2</v>
      </c>
      <c r="G14" s="143">
        <v>0.14704915669597809</v>
      </c>
      <c r="H14" s="143">
        <v>0.15459456984570302</v>
      </c>
      <c r="I14" s="143">
        <v>0.28326957646439843</v>
      </c>
      <c r="J14" s="143">
        <v>0.12880442351954674</v>
      </c>
      <c r="K14" s="143">
        <v>0.11763018139182013</v>
      </c>
      <c r="L14" s="143">
        <v>0.11641971177030164</v>
      </c>
      <c r="M14" s="143">
        <v>0.11046278886395342</v>
      </c>
      <c r="N14" s="143">
        <v>0.11379153496082882</v>
      </c>
      <c r="O14" s="143">
        <v>9.5267440086234473E-2</v>
      </c>
      <c r="P14" s="143">
        <v>0.10828958322114413</v>
      </c>
      <c r="Q14" s="143">
        <v>0.13239932305878238</v>
      </c>
      <c r="R14" s="143">
        <v>0.12737117961212338</v>
      </c>
      <c r="S14" s="143">
        <v>0.12156723789668418</v>
      </c>
      <c r="T14" s="143">
        <v>0.11883429925250602</v>
      </c>
      <c r="U14" s="143">
        <v>0.15874799233668352</v>
      </c>
      <c r="V14" s="143">
        <v>0.14815631102440641</v>
      </c>
      <c r="W14" s="143">
        <v>9.9152382968709277E-2</v>
      </c>
      <c r="X14" s="143">
        <v>0.10401566067466315</v>
      </c>
      <c r="Y14" s="143">
        <v>9.9045878000366558E-2</v>
      </c>
      <c r="Z14" s="143">
        <v>6.6857925009796287E-2</v>
      </c>
      <c r="AA14" s="143">
        <v>0.10934671963852483</v>
      </c>
      <c r="AB14" s="143">
        <v>0.13150657648469932</v>
      </c>
      <c r="AC14" s="143">
        <v>0.11810184293328196</v>
      </c>
      <c r="AD14" s="143">
        <v>0.1378396921409136</v>
      </c>
      <c r="AE14" s="143">
        <v>0.13800000000000001</v>
      </c>
    </row>
    <row r="16" spans="1:31">
      <c r="A16" s="93" t="s">
        <v>44</v>
      </c>
      <c r="B16" s="143"/>
      <c r="C16" s="143"/>
      <c r="D16" s="143"/>
      <c r="E16" s="143">
        <v>0.31177577380750587</v>
      </c>
      <c r="F16" s="143">
        <v>0.30695797525282426</v>
      </c>
      <c r="G16" s="143">
        <v>0.33247837848346656</v>
      </c>
      <c r="H16" s="143">
        <v>0.42173756381906041</v>
      </c>
      <c r="I16" s="143">
        <v>0.5330943629480005</v>
      </c>
      <c r="J16" s="143">
        <v>0.39125346680110268</v>
      </c>
      <c r="K16" s="143">
        <v>0.33319935297289349</v>
      </c>
      <c r="L16" s="143">
        <v>0.31592617131749084</v>
      </c>
      <c r="M16" s="143">
        <v>0.25500307670669314</v>
      </c>
      <c r="N16" s="143">
        <v>0.20619350008319007</v>
      </c>
      <c r="O16" s="143">
        <v>0.19322589115564903</v>
      </c>
      <c r="P16" s="143">
        <v>0.22858574434732232</v>
      </c>
      <c r="Q16" s="143">
        <v>0.26377961496489666</v>
      </c>
      <c r="R16" s="143">
        <v>0.25814710600743823</v>
      </c>
      <c r="S16" s="143">
        <v>0.2489183901269276</v>
      </c>
      <c r="T16" s="143">
        <v>0.22298821588670353</v>
      </c>
      <c r="U16" s="143">
        <v>0.23300000000000001</v>
      </c>
      <c r="V16" s="143">
        <v>0.23960316056292816</v>
      </c>
      <c r="W16" s="143">
        <v>0.22692997546002266</v>
      </c>
      <c r="X16" s="143">
        <v>0.21321114456031454</v>
      </c>
      <c r="Y16" s="143">
        <v>0.18099999999999999</v>
      </c>
      <c r="Z16" s="143">
        <v>0.13800000000000001</v>
      </c>
      <c r="AA16" s="143">
        <v>0.13600000000000001</v>
      </c>
      <c r="AB16" s="143">
        <v>0.14499999999999999</v>
      </c>
      <c r="AC16" s="143">
        <v>0.151</v>
      </c>
      <c r="AD16" s="143">
        <v>0.17699999999999999</v>
      </c>
      <c r="AE16" s="143">
        <v>0.188</v>
      </c>
    </row>
    <row r="17" spans="1:34">
      <c r="E17" s="144"/>
      <c r="F17" s="144"/>
      <c r="G17" s="144"/>
      <c r="H17" s="144"/>
      <c r="I17" s="144"/>
      <c r="J17" s="144"/>
      <c r="K17" s="144"/>
      <c r="L17" s="144"/>
      <c r="M17" s="144"/>
      <c r="N17" s="144"/>
      <c r="O17" s="144"/>
      <c r="P17" s="144"/>
      <c r="Q17" s="144"/>
      <c r="R17" s="144"/>
      <c r="S17" s="144"/>
      <c r="T17" s="144"/>
      <c r="U17" s="144"/>
      <c r="V17" s="144"/>
      <c r="W17" s="144"/>
      <c r="X17" s="144"/>
      <c r="Y17" s="144"/>
      <c r="Z17" s="144"/>
      <c r="AA17" s="144"/>
      <c r="AB17" s="144"/>
      <c r="AC17" s="144"/>
      <c r="AD17" s="144"/>
      <c r="AE17" s="144"/>
    </row>
    <row r="19" spans="1:34" ht="12.6" thickBot="1">
      <c r="A19" s="145"/>
      <c r="B19" s="145"/>
      <c r="C19" s="145"/>
      <c r="D19" s="145"/>
      <c r="E19" s="145"/>
      <c r="F19" s="145"/>
      <c r="G19" s="145"/>
      <c r="H19" s="145"/>
      <c r="I19" s="145"/>
      <c r="J19" s="145"/>
      <c r="K19" s="145"/>
      <c r="L19" s="145"/>
      <c r="M19" s="145"/>
      <c r="N19" s="145"/>
      <c r="O19" s="145"/>
      <c r="P19" s="145"/>
      <c r="Q19" s="145"/>
      <c r="R19" s="145"/>
      <c r="S19" s="145"/>
      <c r="T19" s="145"/>
      <c r="U19" s="145"/>
      <c r="V19" s="145"/>
      <c r="W19" s="145"/>
      <c r="X19" s="145"/>
      <c r="Y19" s="145"/>
      <c r="Z19" s="145"/>
      <c r="AA19" s="145"/>
      <c r="AB19" s="145"/>
      <c r="AC19" s="145"/>
      <c r="AD19" s="145"/>
      <c r="AE19" s="145"/>
    </row>
    <row r="21" spans="1:34">
      <c r="B21" s="146"/>
      <c r="C21" s="146"/>
      <c r="D21" s="146"/>
      <c r="E21" s="146"/>
      <c r="F21" s="146"/>
      <c r="G21" s="146"/>
      <c r="H21" s="146"/>
      <c r="I21" s="146"/>
      <c r="J21" s="146"/>
      <c r="K21" s="146"/>
      <c r="L21" s="146"/>
      <c r="M21" s="146"/>
      <c r="N21" s="146"/>
      <c r="O21" s="146"/>
      <c r="P21" s="146"/>
      <c r="Q21" s="146"/>
      <c r="R21" s="146"/>
      <c r="S21" s="146"/>
      <c r="T21" s="146"/>
      <c r="U21" s="146"/>
      <c r="V21" s="146"/>
      <c r="W21" s="146"/>
      <c r="X21" s="146"/>
      <c r="Y21" s="146"/>
      <c r="Z21" s="146"/>
      <c r="AA21" s="146"/>
      <c r="AB21" s="146"/>
      <c r="AC21" s="146"/>
      <c r="AD21" s="146"/>
      <c r="AE21" s="146"/>
    </row>
    <row r="22" spans="1:34">
      <c r="A22" s="102" t="s">
        <v>2</v>
      </c>
      <c r="B22" s="146"/>
      <c r="C22" s="146"/>
      <c r="D22" s="146"/>
      <c r="E22" s="146"/>
      <c r="F22" s="146"/>
      <c r="G22" s="146"/>
      <c r="H22" s="146"/>
      <c r="I22" s="146"/>
      <c r="J22" s="146"/>
      <c r="K22" s="146"/>
      <c r="L22" s="146"/>
      <c r="M22" s="146"/>
      <c r="N22" s="146"/>
      <c r="O22" s="146"/>
      <c r="P22" s="146"/>
      <c r="Q22" s="146"/>
      <c r="R22" s="146"/>
      <c r="S22" s="146"/>
      <c r="T22" s="146"/>
      <c r="U22" s="146"/>
      <c r="V22" s="146"/>
      <c r="W22" s="146"/>
      <c r="X22" s="146"/>
      <c r="Y22" s="146"/>
      <c r="Z22" s="146"/>
      <c r="AA22" s="146"/>
      <c r="AB22" s="146"/>
      <c r="AC22" s="146"/>
      <c r="AD22" s="146"/>
      <c r="AE22" s="146"/>
    </row>
    <row r="23" spans="1:34">
      <c r="A23" s="102"/>
      <c r="B23" s="138"/>
      <c r="C23" s="138"/>
      <c r="D23" s="138"/>
      <c r="E23" s="138"/>
      <c r="F23" s="138"/>
      <c r="G23" s="138"/>
      <c r="H23" s="138"/>
    </row>
    <row r="24" spans="1:34">
      <c r="A24" s="139" t="s">
        <v>48</v>
      </c>
      <c r="B24" s="140" t="s">
        <v>15</v>
      </c>
      <c r="C24" s="140" t="s">
        <v>14</v>
      </c>
      <c r="D24" s="140" t="s">
        <v>13</v>
      </c>
      <c r="E24" s="140" t="s">
        <v>12</v>
      </c>
      <c r="F24" s="140" t="s">
        <v>11</v>
      </c>
      <c r="G24" s="140" t="s">
        <v>10</v>
      </c>
      <c r="H24" s="140" t="s">
        <v>9</v>
      </c>
      <c r="I24" s="140" t="s">
        <v>8</v>
      </c>
      <c r="J24" s="140" t="s">
        <v>21</v>
      </c>
      <c r="K24" s="140" t="s">
        <v>22</v>
      </c>
      <c r="L24" s="140" t="s">
        <v>25</v>
      </c>
      <c r="M24" s="140" t="s">
        <v>26</v>
      </c>
      <c r="N24" s="140" t="s">
        <v>27</v>
      </c>
      <c r="O24" s="140" t="s">
        <v>28</v>
      </c>
      <c r="P24" s="140" t="s">
        <v>58</v>
      </c>
      <c r="Q24" s="140" t="s">
        <v>60</v>
      </c>
      <c r="R24" s="140" t="s">
        <v>65</v>
      </c>
      <c r="S24" s="140" t="s">
        <v>71</v>
      </c>
      <c r="T24" s="140" t="s">
        <v>74</v>
      </c>
      <c r="U24" s="140" t="s">
        <v>75</v>
      </c>
      <c r="V24" s="140" t="s">
        <v>83</v>
      </c>
      <c r="W24" s="140" t="s">
        <v>84</v>
      </c>
      <c r="X24" s="140" t="s">
        <v>85</v>
      </c>
      <c r="Y24" s="140" t="s">
        <v>86</v>
      </c>
      <c r="Z24" s="140" t="s">
        <v>185</v>
      </c>
      <c r="AA24" s="140" t="s">
        <v>186</v>
      </c>
      <c r="AB24" s="140" t="s">
        <v>187</v>
      </c>
      <c r="AC24" s="140" t="s">
        <v>188</v>
      </c>
      <c r="AD24" s="140" t="s">
        <v>323</v>
      </c>
      <c r="AE24" s="140" t="s">
        <v>324</v>
      </c>
    </row>
    <row r="25" spans="1:34">
      <c r="A25" s="102"/>
      <c r="B25" s="138"/>
      <c r="C25" s="138"/>
      <c r="D25" s="138"/>
      <c r="E25" s="138"/>
      <c r="F25" s="138"/>
      <c r="G25" s="138"/>
      <c r="H25" s="138"/>
      <c r="I25" s="138"/>
      <c r="J25" s="138"/>
      <c r="K25" s="138"/>
      <c r="L25" s="138"/>
      <c r="M25" s="138"/>
    </row>
    <row r="26" spans="1:34">
      <c r="A26" s="93" t="s">
        <v>45</v>
      </c>
      <c r="B26" s="146">
        <v>39452</v>
      </c>
      <c r="C26" s="146">
        <v>42599</v>
      </c>
      <c r="D26" s="146">
        <v>36091</v>
      </c>
      <c r="E26" s="146">
        <v>71251</v>
      </c>
      <c r="F26" s="146">
        <v>-24336</v>
      </c>
      <c r="G26" s="146">
        <v>51004</v>
      </c>
      <c r="H26" s="146">
        <v>94542</v>
      </c>
      <c r="I26" s="146">
        <v>206746</v>
      </c>
      <c r="J26" s="146">
        <v>89707</v>
      </c>
      <c r="K26" s="146">
        <v>85276</v>
      </c>
      <c r="L26" s="146">
        <v>88360</v>
      </c>
      <c r="M26" s="146">
        <v>100166</v>
      </c>
      <c r="N26" s="146">
        <v>98566</v>
      </c>
      <c r="O26" s="146">
        <v>96776</v>
      </c>
      <c r="P26" s="146">
        <v>122666</v>
      </c>
      <c r="Q26" s="146">
        <v>161240</v>
      </c>
      <c r="R26" s="146">
        <v>132055</v>
      </c>
      <c r="S26" s="146">
        <v>118021</v>
      </c>
      <c r="T26" s="146">
        <v>110950</v>
      </c>
      <c r="U26" s="146">
        <v>184532</v>
      </c>
      <c r="V26" s="146">
        <v>153939</v>
      </c>
      <c r="W26" s="146">
        <v>117551</v>
      </c>
      <c r="X26" s="146">
        <v>129383</v>
      </c>
      <c r="Y26" s="146">
        <v>127539</v>
      </c>
      <c r="Z26" s="146">
        <v>61594</v>
      </c>
      <c r="AA26" s="146">
        <v>136295</v>
      </c>
      <c r="AB26" s="146">
        <v>147904</v>
      </c>
      <c r="AC26" s="146">
        <v>137940</v>
      </c>
      <c r="AD26" s="202">
        <v>153090</v>
      </c>
      <c r="AE26" s="146">
        <v>158302</v>
      </c>
    </row>
    <row r="27" spans="1:34">
      <c r="A27" s="93" t="s">
        <v>46</v>
      </c>
      <c r="B27" s="146">
        <v>2283</v>
      </c>
      <c r="C27" s="146">
        <v>1463</v>
      </c>
      <c r="D27" s="146">
        <v>-2911</v>
      </c>
      <c r="E27" s="146">
        <v>240</v>
      </c>
      <c r="F27" s="146">
        <v>-29082</v>
      </c>
      <c r="G27" s="146">
        <v>-4937</v>
      </c>
      <c r="H27" s="146">
        <v>11874</v>
      </c>
      <c r="I27" s="146">
        <v>10915</v>
      </c>
      <c r="J27" s="146">
        <v>-2177</v>
      </c>
      <c r="K27" s="146">
        <v>5838</v>
      </c>
      <c r="L27" s="146">
        <v>-4011</v>
      </c>
      <c r="M27" s="146">
        <v>7367</v>
      </c>
      <c r="N27" s="146">
        <v>5346</v>
      </c>
      <c r="O27" s="146">
        <v>-1757</v>
      </c>
      <c r="P27" s="146">
        <v>4994</v>
      </c>
      <c r="Q27" s="146">
        <v>-17768</v>
      </c>
      <c r="R27" s="146">
        <v>-11568</v>
      </c>
      <c r="S27" s="146">
        <v>1372</v>
      </c>
      <c r="T27" s="146">
        <v>-8306</v>
      </c>
      <c r="U27" s="146">
        <v>-10362</v>
      </c>
      <c r="V27" s="146">
        <v>467</v>
      </c>
      <c r="W27" s="146">
        <v>4321</v>
      </c>
      <c r="X27" s="146">
        <v>-3241</v>
      </c>
      <c r="Y27" s="146">
        <v>-15124</v>
      </c>
      <c r="Z27" s="146">
        <v>-12148</v>
      </c>
      <c r="AA27" s="146">
        <v>690</v>
      </c>
      <c r="AB27" s="146">
        <v>-4412</v>
      </c>
      <c r="AC27" s="146">
        <v>12326</v>
      </c>
      <c r="AD27" s="202">
        <v>-2502</v>
      </c>
      <c r="AE27" s="146">
        <v>11366</v>
      </c>
    </row>
    <row r="28" spans="1:34">
      <c r="A28" s="93" t="s">
        <v>47</v>
      </c>
      <c r="B28" s="146">
        <v>-986</v>
      </c>
      <c r="C28" s="146">
        <v>-10939</v>
      </c>
      <c r="D28" s="146">
        <v>20941</v>
      </c>
      <c r="E28" s="146">
        <v>-15555</v>
      </c>
      <c r="F28" s="146">
        <v>115545</v>
      </c>
      <c r="G28" s="146">
        <v>21172</v>
      </c>
      <c r="H28" s="146">
        <v>-1447</v>
      </c>
      <c r="I28" s="146">
        <v>-65622</v>
      </c>
      <c r="J28" s="146">
        <v>8475</v>
      </c>
      <c r="K28" s="146">
        <v>-2283</v>
      </c>
      <c r="L28" s="146">
        <v>-9721</v>
      </c>
      <c r="M28" s="146">
        <v>-4389</v>
      </c>
      <c r="N28" s="146">
        <v>-13599</v>
      </c>
      <c r="O28" s="146">
        <v>8509</v>
      </c>
      <c r="P28" s="146">
        <v>4650</v>
      </c>
      <c r="Q28" s="146">
        <v>-6249</v>
      </c>
      <c r="R28" s="146">
        <v>5447</v>
      </c>
      <c r="S28" s="146">
        <v>-619</v>
      </c>
      <c r="T28" s="146">
        <v>5297</v>
      </c>
      <c r="U28" s="146">
        <v>-5494</v>
      </c>
      <c r="V28" s="146">
        <v>-9391</v>
      </c>
      <c r="W28" s="146">
        <v>13187</v>
      </c>
      <c r="X28" s="146">
        <v>-437</v>
      </c>
      <c r="Y28" s="146">
        <v>26123</v>
      </c>
      <c r="Z28" s="146">
        <v>2955</v>
      </c>
      <c r="AA28" s="146">
        <v>-11124</v>
      </c>
      <c r="AB28" s="146">
        <v>-29374</v>
      </c>
      <c r="AC28" s="146">
        <v>-17494</v>
      </c>
      <c r="AD28" s="202">
        <v>-22982</v>
      </c>
      <c r="AE28" s="146">
        <v>-29771</v>
      </c>
      <c r="AG28" s="201"/>
    </row>
    <row r="29" spans="1:34">
      <c r="A29" s="147" t="s">
        <v>148</v>
      </c>
      <c r="B29" s="148">
        <v>4042</v>
      </c>
      <c r="C29" s="148">
        <v>4195</v>
      </c>
      <c r="D29" s="148">
        <v>4345</v>
      </c>
      <c r="E29" s="148">
        <v>6100</v>
      </c>
      <c r="F29" s="148">
        <v>4977</v>
      </c>
      <c r="G29" s="148">
        <v>5492</v>
      </c>
      <c r="H29" s="148">
        <v>6000</v>
      </c>
      <c r="I29" s="148">
        <v>6942</v>
      </c>
      <c r="J29" s="148">
        <v>6336</v>
      </c>
      <c r="K29" s="148">
        <v>7087</v>
      </c>
      <c r="L29" s="148">
        <v>14392</v>
      </c>
      <c r="M29" s="148">
        <v>12807</v>
      </c>
      <c r="N29" s="148">
        <v>14661</v>
      </c>
      <c r="O29" s="148">
        <v>15461</v>
      </c>
      <c r="P29" s="148">
        <v>16302</v>
      </c>
      <c r="Q29" s="148">
        <v>23224</v>
      </c>
      <c r="R29" s="148">
        <v>17944</v>
      </c>
      <c r="S29" s="148">
        <v>18962</v>
      </c>
      <c r="T29" s="148">
        <v>20299</v>
      </c>
      <c r="U29" s="148">
        <v>22035</v>
      </c>
      <c r="V29" s="148">
        <v>22021</v>
      </c>
      <c r="W29" s="148">
        <v>24207</v>
      </c>
      <c r="X29" s="148">
        <v>24829</v>
      </c>
      <c r="Y29" s="148">
        <v>26777</v>
      </c>
      <c r="Z29" s="148">
        <v>28751</v>
      </c>
      <c r="AA29" s="148">
        <v>28495</v>
      </c>
      <c r="AB29" s="148">
        <v>29931</v>
      </c>
      <c r="AC29" s="148">
        <v>29448</v>
      </c>
      <c r="AD29" s="203">
        <v>28665</v>
      </c>
      <c r="AE29" s="148">
        <v>28983</v>
      </c>
      <c r="AF29" s="146"/>
      <c r="AG29" s="146"/>
      <c r="AH29" s="146"/>
    </row>
    <row r="30" spans="1:34">
      <c r="A30" s="149" t="s">
        <v>0</v>
      </c>
      <c r="B30" s="150">
        <f>SUM(B26:B29)</f>
        <v>44791</v>
      </c>
      <c r="C30" s="150">
        <f>SUM(C26:C29)</f>
        <v>37318</v>
      </c>
      <c r="D30" s="150">
        <f>SUM(D26:D29)</f>
        <v>58466</v>
      </c>
      <c r="E30" s="150">
        <v>62036</v>
      </c>
      <c r="F30" s="150">
        <v>67104</v>
      </c>
      <c r="G30" s="150">
        <v>72731</v>
      </c>
      <c r="H30" s="150">
        <v>110969</v>
      </c>
      <c r="I30" s="150">
        <v>158981</v>
      </c>
      <c r="J30" s="150">
        <v>102341</v>
      </c>
      <c r="K30" s="150">
        <v>95918</v>
      </c>
      <c r="L30" s="150">
        <v>89020</v>
      </c>
      <c r="M30" s="150">
        <v>115951</v>
      </c>
      <c r="N30" s="150">
        <v>104974</v>
      </c>
      <c r="O30" s="150">
        <v>118989</v>
      </c>
      <c r="P30" s="150">
        <v>148612</v>
      </c>
      <c r="Q30" s="150">
        <v>160447</v>
      </c>
      <c r="R30" s="150">
        <v>143878</v>
      </c>
      <c r="S30" s="150">
        <v>137736</v>
      </c>
      <c r="T30" s="150">
        <v>128240</v>
      </c>
      <c r="U30" s="150">
        <v>190711</v>
      </c>
      <c r="V30" s="150">
        <v>167036</v>
      </c>
      <c r="W30" s="150">
        <v>159266</v>
      </c>
      <c r="X30" s="150">
        <v>150534</v>
      </c>
      <c r="Y30" s="150">
        <v>165315</v>
      </c>
      <c r="Z30" s="150">
        <v>81152</v>
      </c>
      <c r="AA30" s="150">
        <v>154356</v>
      </c>
      <c r="AB30" s="150">
        <v>144049</v>
      </c>
      <c r="AC30" s="150">
        <v>162220</v>
      </c>
      <c r="AD30" s="204">
        <v>156271</v>
      </c>
      <c r="AE30" s="150">
        <v>168880</v>
      </c>
      <c r="AG30" s="201"/>
    </row>
    <row r="31" spans="1:34">
      <c r="A31" s="151" t="s">
        <v>155</v>
      </c>
      <c r="B31" s="152">
        <v>0</v>
      </c>
      <c r="C31" s="152">
        <v>0</v>
      </c>
      <c r="D31" s="152">
        <v>0</v>
      </c>
      <c r="E31" s="152">
        <v>0</v>
      </c>
      <c r="F31" s="152">
        <v>0</v>
      </c>
      <c r="G31" s="152">
        <v>0</v>
      </c>
      <c r="H31" s="152">
        <v>0</v>
      </c>
      <c r="I31" s="152">
        <v>-52955</v>
      </c>
      <c r="J31" s="152">
        <v>0</v>
      </c>
      <c r="K31" s="152">
        <v>0</v>
      </c>
      <c r="L31" s="152">
        <v>0</v>
      </c>
      <c r="M31" s="152">
        <v>0</v>
      </c>
      <c r="N31" s="152">
        <v>0</v>
      </c>
      <c r="O31" s="152">
        <v>0</v>
      </c>
      <c r="P31" s="152">
        <v>0</v>
      </c>
      <c r="Q31" s="152">
        <v>0</v>
      </c>
      <c r="R31" s="152">
        <v>0</v>
      </c>
      <c r="S31" s="152">
        <v>0</v>
      </c>
      <c r="T31" s="152">
        <v>0</v>
      </c>
      <c r="U31" s="152">
        <v>-34520</v>
      </c>
      <c r="V31" s="152">
        <v>0</v>
      </c>
      <c r="W31" s="152">
        <v>0</v>
      </c>
      <c r="X31" s="152">
        <v>0</v>
      </c>
      <c r="Y31" s="152">
        <v>0</v>
      </c>
      <c r="Z31" s="152">
        <v>0</v>
      </c>
      <c r="AA31" s="152">
        <v>0</v>
      </c>
      <c r="AB31" s="152">
        <v>0</v>
      </c>
      <c r="AC31" s="152">
        <v>0</v>
      </c>
      <c r="AD31" s="205">
        <v>0</v>
      </c>
      <c r="AE31" s="205">
        <v>0</v>
      </c>
    </row>
    <row r="32" spans="1:34">
      <c r="A32" s="149" t="s">
        <v>76</v>
      </c>
      <c r="B32" s="150">
        <v>44791</v>
      </c>
      <c r="C32" s="150">
        <v>37318</v>
      </c>
      <c r="D32" s="150">
        <v>58466</v>
      </c>
      <c r="E32" s="150">
        <v>62036</v>
      </c>
      <c r="F32" s="150">
        <v>67104</v>
      </c>
      <c r="G32" s="150">
        <v>72731</v>
      </c>
      <c r="H32" s="150">
        <v>110969</v>
      </c>
      <c r="I32" s="150">
        <v>106026</v>
      </c>
      <c r="J32" s="150">
        <v>102341</v>
      </c>
      <c r="K32" s="150">
        <v>95918</v>
      </c>
      <c r="L32" s="150">
        <v>89020</v>
      </c>
      <c r="M32" s="150">
        <v>115951</v>
      </c>
      <c r="N32" s="150">
        <v>104974</v>
      </c>
      <c r="O32" s="150">
        <v>118989</v>
      </c>
      <c r="P32" s="150">
        <v>148612</v>
      </c>
      <c r="Q32" s="150">
        <v>160447</v>
      </c>
      <c r="R32" s="150">
        <v>143878</v>
      </c>
      <c r="S32" s="150">
        <v>137736</v>
      </c>
      <c r="T32" s="150">
        <v>128240</v>
      </c>
      <c r="U32" s="150">
        <v>156191</v>
      </c>
      <c r="V32" s="150">
        <v>167036</v>
      </c>
      <c r="W32" s="150">
        <v>159266</v>
      </c>
      <c r="X32" s="150">
        <v>150534</v>
      </c>
      <c r="Y32" s="150">
        <v>165315</v>
      </c>
      <c r="Z32" s="150">
        <v>81152</v>
      </c>
      <c r="AA32" s="150">
        <v>154356</v>
      </c>
      <c r="AB32" s="150">
        <v>144049</v>
      </c>
      <c r="AC32" s="150">
        <v>162220</v>
      </c>
      <c r="AD32" s="204">
        <v>156271</v>
      </c>
      <c r="AE32" s="150">
        <v>168880</v>
      </c>
    </row>
    <row r="33" spans="1:31">
      <c r="A33" s="153" t="s">
        <v>20</v>
      </c>
      <c r="B33" s="154">
        <v>0.12343028783223335</v>
      </c>
      <c r="C33" s="154">
        <v>9.1908333025478101E-2</v>
      </c>
      <c r="D33" s="154">
        <v>0.130332820615707</v>
      </c>
      <c r="E33" s="154">
        <v>0.12912169109535723</v>
      </c>
      <c r="F33" s="154">
        <v>0.15041625384984378</v>
      </c>
      <c r="G33" s="154">
        <v>0.20969006775263083</v>
      </c>
      <c r="H33" s="154">
        <v>0.18145591188263227</v>
      </c>
      <c r="I33" s="154">
        <v>0.21782516003156788</v>
      </c>
      <c r="J33" s="154">
        <v>0.14694475913154975</v>
      </c>
      <c r="K33" s="154">
        <v>0.13230981446996345</v>
      </c>
      <c r="L33" s="154">
        <v>0.11728930219321246</v>
      </c>
      <c r="M33" s="154">
        <v>0.12787044337963244</v>
      </c>
      <c r="N33" s="154">
        <v>0.12118938164253439</v>
      </c>
      <c r="O33" s="154">
        <v>0.11713418025565175</v>
      </c>
      <c r="P33" s="154">
        <v>0.13119472014788672</v>
      </c>
      <c r="Q33" s="154">
        <v>0.13174816538583761</v>
      </c>
      <c r="R33" s="154">
        <v>0.13877483306374683</v>
      </c>
      <c r="S33" s="154">
        <v>0.14187462467643633</v>
      </c>
      <c r="T33" s="154">
        <v>0.13735295661236027</v>
      </c>
      <c r="U33" s="154">
        <v>0.16406362238810207</v>
      </c>
      <c r="V33" s="154">
        <v>0.16076132473429569</v>
      </c>
      <c r="W33" s="154">
        <v>0.13433831635540702</v>
      </c>
      <c r="X33" s="154">
        <v>0.12101971251246101</v>
      </c>
      <c r="Y33" s="154">
        <v>0.12838245024369485</v>
      </c>
      <c r="Z33" s="154">
        <v>8.8087384004854191E-2</v>
      </c>
      <c r="AA33" s="154">
        <v>0.12383669435066685</v>
      </c>
      <c r="AB33" s="154">
        <v>0.12807896227312618</v>
      </c>
      <c r="AC33" s="154">
        <v>0.13888995911727561</v>
      </c>
      <c r="AD33" s="206">
        <v>0.14070381168301463</v>
      </c>
      <c r="AE33" s="154">
        <v>0.14699999999999999</v>
      </c>
    </row>
    <row r="34" spans="1:31" ht="12.6" thickBot="1">
      <c r="A34" s="155" t="s">
        <v>77</v>
      </c>
      <c r="B34" s="156">
        <v>0.12343028783223335</v>
      </c>
      <c r="C34" s="156">
        <v>9.1908333025478101E-2</v>
      </c>
      <c r="D34" s="156">
        <v>0.130332820615707</v>
      </c>
      <c r="E34" s="156">
        <v>0.12912169109535723</v>
      </c>
      <c r="F34" s="156">
        <v>0.15041625384984378</v>
      </c>
      <c r="G34" s="156">
        <v>0.20969006775263083</v>
      </c>
      <c r="H34" s="156">
        <v>0.18145591188263227</v>
      </c>
      <c r="I34" s="156">
        <v>0.14526975184145913</v>
      </c>
      <c r="J34" s="156">
        <v>0.14694475913154975</v>
      </c>
      <c r="K34" s="156">
        <v>0.13230981446996345</v>
      </c>
      <c r="L34" s="156">
        <v>0.11728930219321246</v>
      </c>
      <c r="M34" s="156">
        <v>0.12787044337963244</v>
      </c>
      <c r="N34" s="156">
        <v>0.12118938164253439</v>
      </c>
      <c r="O34" s="156">
        <v>0.11713418025565175</v>
      </c>
      <c r="P34" s="156">
        <v>0.13119472014788672</v>
      </c>
      <c r="Q34" s="156">
        <v>0.13174816538583761</v>
      </c>
      <c r="R34" s="156">
        <v>0.13877483306374683</v>
      </c>
      <c r="S34" s="156">
        <v>0.14187462467643633</v>
      </c>
      <c r="T34" s="156">
        <v>0.13735295661236027</v>
      </c>
      <c r="U34" s="156">
        <v>0.13436698063782399</v>
      </c>
      <c r="V34" s="156">
        <v>0.16076132473429569</v>
      </c>
      <c r="W34" s="156">
        <v>0.13433831635540702</v>
      </c>
      <c r="X34" s="156">
        <v>0.12101971251246101</v>
      </c>
      <c r="Y34" s="156">
        <v>0.12838245024369485</v>
      </c>
      <c r="Z34" s="156">
        <v>8.8087384004854191E-2</v>
      </c>
      <c r="AA34" s="156">
        <v>0.12383669435066685</v>
      </c>
      <c r="AB34" s="156">
        <v>0.12807896227312618</v>
      </c>
      <c r="AC34" s="156">
        <v>0.13888995911727561</v>
      </c>
      <c r="AD34" s="207">
        <v>0.14070381168301463</v>
      </c>
      <c r="AE34" s="156">
        <v>0.14699999999999999</v>
      </c>
    </row>
    <row r="36" spans="1:31">
      <c r="A36" s="102" t="s">
        <v>3</v>
      </c>
    </row>
    <row r="37" spans="1:31">
      <c r="A37" s="102"/>
      <c r="B37" s="138"/>
      <c r="C37" s="138"/>
      <c r="D37" s="138"/>
      <c r="E37" s="138"/>
      <c r="F37" s="138"/>
      <c r="G37" s="138"/>
      <c r="H37" s="138"/>
    </row>
    <row r="38" spans="1:31">
      <c r="A38" s="139" t="s">
        <v>48</v>
      </c>
      <c r="B38" s="140" t="s">
        <v>15</v>
      </c>
      <c r="C38" s="140" t="s">
        <v>14</v>
      </c>
      <c r="D38" s="140" t="s">
        <v>13</v>
      </c>
      <c r="E38" s="140" t="s">
        <v>12</v>
      </c>
      <c r="F38" s="140" t="s">
        <v>11</v>
      </c>
      <c r="G38" s="140" t="s">
        <v>10</v>
      </c>
      <c r="H38" s="140" t="s">
        <v>9</v>
      </c>
      <c r="I38" s="140" t="s">
        <v>8</v>
      </c>
      <c r="J38" s="140" t="s">
        <v>21</v>
      </c>
      <c r="K38" s="140" t="s">
        <v>22</v>
      </c>
      <c r="L38" s="140" t="s">
        <v>25</v>
      </c>
      <c r="M38" s="140" t="s">
        <v>26</v>
      </c>
      <c r="N38" s="140" t="s">
        <v>27</v>
      </c>
      <c r="O38" s="140" t="s">
        <v>28</v>
      </c>
      <c r="P38" s="140" t="s">
        <v>58</v>
      </c>
      <c r="Q38" s="140" t="s">
        <v>60</v>
      </c>
      <c r="R38" s="140" t="s">
        <v>65</v>
      </c>
      <c r="S38" s="140" t="s">
        <v>71</v>
      </c>
      <c r="T38" s="140" t="s">
        <v>74</v>
      </c>
      <c r="U38" s="140" t="s">
        <v>75</v>
      </c>
      <c r="V38" s="140" t="s">
        <v>83</v>
      </c>
      <c r="W38" s="140" t="s">
        <v>84</v>
      </c>
      <c r="X38" s="140" t="s">
        <v>85</v>
      </c>
      <c r="Y38" s="140" t="s">
        <v>86</v>
      </c>
      <c r="Z38" s="140" t="s">
        <v>185</v>
      </c>
      <c r="AA38" s="140" t="s">
        <v>186</v>
      </c>
      <c r="AB38" s="140" t="s">
        <v>187</v>
      </c>
      <c r="AC38" s="140" t="s">
        <v>188</v>
      </c>
      <c r="AD38" s="140" t="s">
        <v>323</v>
      </c>
      <c r="AE38" s="140" t="s">
        <v>324</v>
      </c>
    </row>
    <row r="39" spans="1:31">
      <c r="A39" s="102"/>
      <c r="B39" s="138"/>
      <c r="C39" s="138"/>
      <c r="D39" s="138"/>
      <c r="E39" s="138"/>
      <c r="F39" s="138"/>
      <c r="G39" s="138"/>
      <c r="H39" s="138"/>
      <c r="I39" s="138"/>
      <c r="J39" s="138"/>
      <c r="K39" s="138"/>
      <c r="L39" s="138"/>
      <c r="M39" s="138"/>
    </row>
    <row r="40" spans="1:31">
      <c r="A40" s="93" t="s">
        <v>49</v>
      </c>
      <c r="B40" s="146"/>
      <c r="C40" s="146"/>
      <c r="D40" s="146"/>
      <c r="E40" s="146">
        <v>183929</v>
      </c>
      <c r="F40" s="146">
        <v>205307</v>
      </c>
      <c r="G40" s="146">
        <v>239423</v>
      </c>
      <c r="H40" s="146">
        <v>290271</v>
      </c>
      <c r="I40" s="146">
        <v>386374</v>
      </c>
      <c r="J40" s="146">
        <v>420252</v>
      </c>
      <c r="K40" s="146">
        <v>441844</v>
      </c>
      <c r="L40" s="146">
        <v>411503</v>
      </c>
      <c r="M40" s="146">
        <v>362608</v>
      </c>
      <c r="N40" s="146">
        <v>356916</v>
      </c>
      <c r="O40" s="146">
        <v>371613</v>
      </c>
      <c r="P40" s="146">
        <v>429295</v>
      </c>
      <c r="Q40" s="146">
        <v>463374</v>
      </c>
      <c r="R40" s="146">
        <v>498995</v>
      </c>
      <c r="S40" s="146">
        <v>514241</v>
      </c>
      <c r="T40" s="146">
        <v>489873</v>
      </c>
      <c r="U40" s="146">
        <v>521325</v>
      </c>
      <c r="V40" s="146">
        <v>540406</v>
      </c>
      <c r="W40" s="146">
        <v>556691</v>
      </c>
      <c r="X40" s="146">
        <v>574455</v>
      </c>
      <c r="Y40" s="146">
        <v>544317</v>
      </c>
      <c r="Z40" s="146">
        <v>451703</v>
      </c>
      <c r="AA40" s="146">
        <v>442505</v>
      </c>
      <c r="AB40" s="146">
        <v>430918</v>
      </c>
      <c r="AC40" s="146">
        <v>425152</v>
      </c>
      <c r="AD40" s="146">
        <v>500357</v>
      </c>
      <c r="AE40" s="146">
        <v>514393</v>
      </c>
    </row>
    <row r="41" spans="1:31">
      <c r="A41" s="157" t="s">
        <v>50</v>
      </c>
      <c r="B41" s="158"/>
      <c r="C41" s="158"/>
      <c r="D41" s="158"/>
      <c r="E41" s="158">
        <v>-1075</v>
      </c>
      <c r="F41" s="158">
        <v>30290</v>
      </c>
      <c r="G41" s="158">
        <v>36690</v>
      </c>
      <c r="H41" s="158">
        <v>21905</v>
      </c>
      <c r="I41" s="158">
        <v>11230</v>
      </c>
      <c r="J41" s="158">
        <v>-15675</v>
      </c>
      <c r="K41" s="158">
        <v>-26450</v>
      </c>
      <c r="L41" s="158">
        <v>-10565</v>
      </c>
      <c r="M41" s="158">
        <v>-7017</v>
      </c>
      <c r="N41" s="158">
        <v>-14540</v>
      </c>
      <c r="O41" s="158">
        <v>-6945</v>
      </c>
      <c r="P41" s="158">
        <v>-15950</v>
      </c>
      <c r="Q41" s="158">
        <v>9185</v>
      </c>
      <c r="R41" s="158">
        <v>26099</v>
      </c>
      <c r="S41" s="158">
        <v>22970</v>
      </c>
      <c r="T41" s="158">
        <v>36270</v>
      </c>
      <c r="U41" s="158">
        <v>28864</v>
      </c>
      <c r="V41" s="158">
        <v>16829</v>
      </c>
      <c r="W41" s="158">
        <v>13880</v>
      </c>
      <c r="X41" s="158">
        <v>8815</v>
      </c>
      <c r="Y41" s="158">
        <v>13577</v>
      </c>
      <c r="Z41" s="158">
        <v>26192</v>
      </c>
      <c r="AA41" s="158">
        <v>29823</v>
      </c>
      <c r="AB41" s="158">
        <v>30994</v>
      </c>
      <c r="AC41" s="158">
        <v>3544</v>
      </c>
      <c r="AD41" s="158">
        <v>-6102</v>
      </c>
      <c r="AE41" s="158">
        <v>-16778</v>
      </c>
    </row>
    <row r="42" spans="1:31">
      <c r="A42" s="102" t="s">
        <v>4</v>
      </c>
      <c r="B42" s="137"/>
      <c r="C42" s="137"/>
      <c r="D42" s="137"/>
      <c r="E42" s="137">
        <v>182854</v>
      </c>
      <c r="F42" s="137">
        <v>235597</v>
      </c>
      <c r="G42" s="137">
        <v>276113</v>
      </c>
      <c r="H42" s="137">
        <v>312176</v>
      </c>
      <c r="I42" s="137">
        <v>397604</v>
      </c>
      <c r="J42" s="137">
        <v>404577</v>
      </c>
      <c r="K42" s="137">
        <v>415394</v>
      </c>
      <c r="L42" s="137">
        <v>400938</v>
      </c>
      <c r="M42" s="137">
        <v>355591</v>
      </c>
      <c r="N42" s="137">
        <v>342376</v>
      </c>
      <c r="O42" s="137">
        <v>364668</v>
      </c>
      <c r="P42" s="137">
        <v>413345</v>
      </c>
      <c r="Q42" s="137">
        <v>472559</v>
      </c>
      <c r="R42" s="137">
        <v>525094</v>
      </c>
      <c r="S42" s="137">
        <v>537211</v>
      </c>
      <c r="T42" s="137">
        <v>526143</v>
      </c>
      <c r="U42" s="137">
        <v>550189</v>
      </c>
      <c r="V42" s="137">
        <v>557235</v>
      </c>
      <c r="W42" s="137">
        <v>570571</v>
      </c>
      <c r="X42" s="137">
        <v>583270</v>
      </c>
      <c r="Y42" s="137">
        <v>557894</v>
      </c>
      <c r="Z42" s="137">
        <v>477895</v>
      </c>
      <c r="AA42" s="137">
        <v>472328</v>
      </c>
      <c r="AB42" s="137">
        <v>461912</v>
      </c>
      <c r="AC42" s="137">
        <v>428696</v>
      </c>
      <c r="AD42" s="137">
        <v>494255</v>
      </c>
      <c r="AE42" s="137">
        <v>497615</v>
      </c>
    </row>
    <row r="43" spans="1:31">
      <c r="B43" s="146"/>
      <c r="C43" s="146"/>
      <c r="D43" s="146"/>
      <c r="E43" s="146"/>
      <c r="F43" s="146"/>
      <c r="G43" s="146"/>
      <c r="H43" s="146"/>
      <c r="I43" s="146"/>
      <c r="J43" s="146"/>
      <c r="K43" s="146"/>
      <c r="L43" s="146"/>
      <c r="M43" s="146"/>
      <c r="N43" s="146"/>
      <c r="O43" s="146"/>
      <c r="P43" s="146"/>
      <c r="Q43" s="146"/>
      <c r="R43" s="146"/>
      <c r="S43" s="146"/>
      <c r="T43" s="146"/>
      <c r="U43" s="146"/>
      <c r="V43" s="146"/>
      <c r="W43" s="146"/>
      <c r="X43" s="146"/>
      <c r="Y43" s="146"/>
      <c r="Z43" s="146"/>
      <c r="AA43" s="146"/>
      <c r="AB43" s="146"/>
      <c r="AC43" s="146"/>
      <c r="AD43" s="146"/>
      <c r="AE43" s="146"/>
    </row>
    <row r="44" spans="1:31">
      <c r="A44" s="93" t="s">
        <v>56</v>
      </c>
      <c r="B44" s="146"/>
      <c r="C44" s="146"/>
      <c r="D44" s="146"/>
      <c r="E44" s="146">
        <v>-134919</v>
      </c>
      <c r="F44" s="146">
        <v>-26879</v>
      </c>
      <c r="G44" s="146">
        <v>-26718</v>
      </c>
      <c r="H44" s="146">
        <v>-140961</v>
      </c>
      <c r="I44" s="146">
        <v>-251454</v>
      </c>
      <c r="J44" s="146">
        <v>-656244</v>
      </c>
      <c r="K44" s="146">
        <v>-501368</v>
      </c>
      <c r="L44" s="146">
        <v>-551466</v>
      </c>
      <c r="M44" s="146">
        <v>-497164</v>
      </c>
      <c r="N44" s="146">
        <v>-262672</v>
      </c>
      <c r="O44" s="146">
        <v>-147066</v>
      </c>
      <c r="P44" s="146">
        <v>-273739</v>
      </c>
      <c r="Q44" s="146">
        <v>-491611</v>
      </c>
      <c r="R44" s="146">
        <v>-379044</v>
      </c>
      <c r="S44" s="146">
        <v>-364056</v>
      </c>
      <c r="T44" s="146">
        <v>-289829</v>
      </c>
      <c r="U44" s="146">
        <v>-389154</v>
      </c>
      <c r="V44" s="146">
        <v>-423247</v>
      </c>
      <c r="W44" s="146">
        <v>-346410</v>
      </c>
      <c r="X44" s="146">
        <v>-173267</v>
      </c>
      <c r="Y44" s="146">
        <v>35547</v>
      </c>
      <c r="Z44" s="146">
        <v>314624</v>
      </c>
      <c r="AA44" s="146">
        <v>144835</v>
      </c>
      <c r="AB44" s="146">
        <v>-210996</v>
      </c>
      <c r="AC44" s="146">
        <v>-198849</v>
      </c>
      <c r="AD44" s="146">
        <v>-343108</v>
      </c>
      <c r="AE44" s="146">
        <v>-585061</v>
      </c>
    </row>
    <row r="45" spans="1:31">
      <c r="A45" s="147" t="s">
        <v>57</v>
      </c>
      <c r="B45" s="148"/>
      <c r="C45" s="148"/>
      <c r="D45" s="148"/>
      <c r="E45" s="148">
        <v>724859</v>
      </c>
      <c r="F45" s="148">
        <v>695723</v>
      </c>
      <c r="G45" s="148">
        <v>746834</v>
      </c>
      <c r="H45" s="148">
        <v>829235</v>
      </c>
      <c r="I45" s="148">
        <v>976230</v>
      </c>
      <c r="J45" s="148">
        <v>1730361</v>
      </c>
      <c r="K45" s="148">
        <v>1827433</v>
      </c>
      <c r="L45" s="148">
        <v>1853995</v>
      </c>
      <c r="M45" s="148">
        <v>1919139</v>
      </c>
      <c r="N45" s="148">
        <v>1993648</v>
      </c>
      <c r="O45" s="148">
        <v>2070271</v>
      </c>
      <c r="P45" s="148">
        <v>2151787</v>
      </c>
      <c r="Q45" s="148">
        <v>2248282</v>
      </c>
      <c r="R45" s="148">
        <v>2312031</v>
      </c>
      <c r="S45" s="148">
        <v>2429958</v>
      </c>
      <c r="T45" s="148">
        <v>2486685</v>
      </c>
      <c r="U45" s="148">
        <v>2623913</v>
      </c>
      <c r="V45" s="148">
        <v>2678668</v>
      </c>
      <c r="W45" s="148">
        <v>2799550</v>
      </c>
      <c r="X45" s="148">
        <v>2867568</v>
      </c>
      <c r="Y45" s="148">
        <v>2966536</v>
      </c>
      <c r="Z45" s="148">
        <v>2965006</v>
      </c>
      <c r="AA45" s="148">
        <v>3099849</v>
      </c>
      <c r="AB45" s="148">
        <v>3177662</v>
      </c>
      <c r="AC45" s="148">
        <v>3014171</v>
      </c>
      <c r="AD45" s="148">
        <v>3165790</v>
      </c>
      <c r="AE45" s="148">
        <v>3325162</v>
      </c>
    </row>
    <row r="46" spans="1:31">
      <c r="A46" s="159" t="s">
        <v>51</v>
      </c>
      <c r="B46" s="160"/>
      <c r="C46" s="160"/>
      <c r="D46" s="160"/>
      <c r="E46" s="160">
        <v>589940</v>
      </c>
      <c r="F46" s="160">
        <v>668844</v>
      </c>
      <c r="G46" s="160">
        <v>720116</v>
      </c>
      <c r="H46" s="160">
        <v>688274</v>
      </c>
      <c r="I46" s="160">
        <v>724776</v>
      </c>
      <c r="J46" s="160">
        <v>1074117</v>
      </c>
      <c r="K46" s="160">
        <v>1326065</v>
      </c>
      <c r="L46" s="160">
        <v>1302529</v>
      </c>
      <c r="M46" s="160">
        <v>1421975</v>
      </c>
      <c r="N46" s="161">
        <v>1730976</v>
      </c>
      <c r="O46" s="160">
        <v>1923205</v>
      </c>
      <c r="P46" s="160">
        <v>1878048</v>
      </c>
      <c r="Q46" s="160">
        <v>1756671</v>
      </c>
      <c r="R46" s="160">
        <v>1932987</v>
      </c>
      <c r="S46" s="160">
        <v>2065902</v>
      </c>
      <c r="T46" s="160">
        <v>2196856</v>
      </c>
      <c r="U46" s="160">
        <v>2234759</v>
      </c>
      <c r="V46" s="160">
        <v>2255421</v>
      </c>
      <c r="W46" s="160">
        <v>2453140</v>
      </c>
      <c r="X46" s="160">
        <v>2694301</v>
      </c>
      <c r="Y46" s="160">
        <v>3002083</v>
      </c>
      <c r="Z46" s="160">
        <v>3279630</v>
      </c>
      <c r="AA46" s="160">
        <v>3244684</v>
      </c>
      <c r="AB46" s="160">
        <v>2966666</v>
      </c>
      <c r="AC46" s="160">
        <v>2815322</v>
      </c>
      <c r="AD46" s="160">
        <v>2822682</v>
      </c>
      <c r="AE46" s="160">
        <v>2740101</v>
      </c>
    </row>
    <row r="47" spans="1:31">
      <c r="A47" s="162"/>
      <c r="B47" s="163"/>
      <c r="C47" s="163"/>
      <c r="D47" s="163"/>
      <c r="E47" s="163"/>
      <c r="F47" s="163"/>
      <c r="G47" s="163"/>
      <c r="H47" s="163"/>
      <c r="I47" s="163"/>
      <c r="J47" s="163"/>
      <c r="K47" s="163"/>
      <c r="L47" s="163"/>
      <c r="M47" s="163"/>
      <c r="N47" s="163"/>
      <c r="O47" s="163"/>
      <c r="P47" s="163"/>
      <c r="Q47" s="163"/>
      <c r="R47" s="163"/>
      <c r="S47" s="163"/>
      <c r="T47" s="163"/>
      <c r="U47" s="163"/>
      <c r="V47" s="163"/>
      <c r="W47" s="163"/>
      <c r="X47" s="163"/>
      <c r="Y47" s="163"/>
      <c r="Z47" s="163"/>
      <c r="AA47" s="163"/>
      <c r="AB47" s="163"/>
      <c r="AC47" s="163"/>
      <c r="AD47" s="163"/>
      <c r="AE47" s="163"/>
    </row>
    <row r="48" spans="1:31">
      <c r="A48" s="149" t="s">
        <v>1</v>
      </c>
      <c r="B48" s="164"/>
      <c r="C48" s="164"/>
      <c r="D48" s="164"/>
      <c r="E48" s="164">
        <v>0.30995355459877277</v>
      </c>
      <c r="F48" s="164">
        <v>0.35224506760918839</v>
      </c>
      <c r="G48" s="164">
        <v>0.3834285031855979</v>
      </c>
      <c r="H48" s="164">
        <v>0.45356355172503976</v>
      </c>
      <c r="I48" s="164">
        <v>0.54858880536883114</v>
      </c>
      <c r="J48" s="164">
        <v>0.37666008451593264</v>
      </c>
      <c r="K48" s="164">
        <v>0.31325312107626702</v>
      </c>
      <c r="L48" s="164">
        <v>0.30781502753489559</v>
      </c>
      <c r="M48" s="164">
        <v>0.25006839079449356</v>
      </c>
      <c r="N48" s="164">
        <v>0.19779361470060822</v>
      </c>
      <c r="O48" s="164">
        <v>0.18961473165887152</v>
      </c>
      <c r="P48" s="164">
        <v>0.22009288367496466</v>
      </c>
      <c r="Q48" s="164">
        <v>0.26900825481834673</v>
      </c>
      <c r="R48" s="164">
        <v>0.27164900746875176</v>
      </c>
      <c r="S48" s="164">
        <v>0.26003702014906804</v>
      </c>
      <c r="T48" s="164">
        <v>0.23949817375376448</v>
      </c>
      <c r="U48" s="164">
        <v>0.24619612226642784</v>
      </c>
      <c r="V48" s="164">
        <v>0.2470647386895839</v>
      </c>
      <c r="W48" s="164">
        <v>0.23258803003497558</v>
      </c>
      <c r="X48" s="164">
        <v>0.21648286512902604</v>
      </c>
      <c r="Y48" s="164">
        <v>0.18583563479091017</v>
      </c>
      <c r="Z48" s="164">
        <v>0.14571613261252031</v>
      </c>
      <c r="AA48" s="164">
        <v>0.14556979970930914</v>
      </c>
      <c r="AB48" s="164">
        <v>0.15570070914622677</v>
      </c>
      <c r="AC48" s="164">
        <v>0.15227245764427658</v>
      </c>
      <c r="AD48" s="164">
        <v>0.17510119808040722</v>
      </c>
      <c r="AE48" s="164">
        <v>0.182</v>
      </c>
    </row>
    <row r="49" spans="1:31">
      <c r="A49" s="165" t="s">
        <v>5</v>
      </c>
      <c r="B49" s="166"/>
      <c r="C49" s="166"/>
      <c r="D49" s="166"/>
      <c r="E49" s="166">
        <v>0.31177577380750587</v>
      </c>
      <c r="F49" s="166">
        <v>0.30695797525282426</v>
      </c>
      <c r="G49" s="166">
        <v>0.33247837848346656</v>
      </c>
      <c r="H49" s="166">
        <v>0.42173756381906041</v>
      </c>
      <c r="I49" s="166">
        <v>0.5330943629480005</v>
      </c>
      <c r="J49" s="166">
        <v>0.39125346680110268</v>
      </c>
      <c r="K49" s="166">
        <v>0.33319935297289349</v>
      </c>
      <c r="L49" s="166">
        <v>0.31592617131749084</v>
      </c>
      <c r="M49" s="166">
        <v>0.25500307670669314</v>
      </c>
      <c r="N49" s="166">
        <v>0.20619350008319007</v>
      </c>
      <c r="O49" s="166">
        <v>0.19322589115564903</v>
      </c>
      <c r="P49" s="166">
        <v>0.22858574434732232</v>
      </c>
      <c r="Q49" s="166">
        <v>0.26377961496489666</v>
      </c>
      <c r="R49" s="166">
        <v>0.25814710600743823</v>
      </c>
      <c r="S49" s="166">
        <v>0.2489183901269276</v>
      </c>
      <c r="T49" s="166">
        <v>0.22298821588670353</v>
      </c>
      <c r="U49" s="166">
        <v>0.2332801881545169</v>
      </c>
      <c r="V49" s="166">
        <v>0.23960316056292816</v>
      </c>
      <c r="W49" s="166">
        <v>0.22692997546002266</v>
      </c>
      <c r="X49" s="166">
        <v>0.21321114456031454</v>
      </c>
      <c r="Y49" s="166">
        <v>0.18099999999999999</v>
      </c>
      <c r="Z49" s="166">
        <v>0.13800000000000001</v>
      </c>
      <c r="AA49" s="166">
        <v>0.13600000000000001</v>
      </c>
      <c r="AB49" s="166">
        <v>0.14499999999999999</v>
      </c>
      <c r="AC49" s="166">
        <v>0.151</v>
      </c>
      <c r="AD49" s="166">
        <v>0.17699999999999999</v>
      </c>
      <c r="AE49" s="166">
        <v>0.188</v>
      </c>
    </row>
    <row r="50" spans="1:31">
      <c r="A50" s="102"/>
      <c r="B50" s="167"/>
      <c r="C50" s="167"/>
      <c r="D50" s="167"/>
      <c r="E50" s="168"/>
      <c r="F50" s="168"/>
    </row>
    <row r="51" spans="1:31">
      <c r="A51" s="102"/>
      <c r="B51" s="167"/>
      <c r="C51" s="167"/>
      <c r="D51" s="167"/>
      <c r="E51" s="168"/>
      <c r="F51" s="168"/>
    </row>
    <row r="52" spans="1:31">
      <c r="A52" s="102"/>
      <c r="B52" s="144"/>
      <c r="C52" s="144"/>
      <c r="D52" s="144"/>
      <c r="E52" s="144"/>
      <c r="F52" s="144"/>
      <c r="G52" s="144"/>
      <c r="H52" s="144"/>
      <c r="I52" s="144"/>
      <c r="J52" s="144"/>
      <c r="K52" s="144"/>
      <c r="L52" s="144"/>
      <c r="M52" s="144"/>
      <c r="N52" s="144"/>
      <c r="O52" s="144"/>
      <c r="P52" s="144"/>
      <c r="Q52" s="144"/>
      <c r="R52" s="144"/>
      <c r="S52" s="144"/>
      <c r="T52" s="144"/>
      <c r="U52" s="144"/>
      <c r="V52" s="144"/>
      <c r="W52" s="144"/>
      <c r="X52" s="144"/>
      <c r="Y52" s="144"/>
      <c r="Z52" s="144"/>
      <c r="AA52" s="144"/>
      <c r="AB52" s="144"/>
      <c r="AC52" s="144"/>
      <c r="AD52" s="144"/>
      <c r="AE52" s="144"/>
    </row>
    <row r="53" spans="1:31">
      <c r="B53" s="167"/>
      <c r="C53" s="167"/>
      <c r="D53" s="167"/>
      <c r="E53" s="168"/>
      <c r="F53" s="168"/>
      <c r="G53" s="168"/>
      <c r="H53" s="168"/>
      <c r="I53" s="168"/>
      <c r="J53" s="168"/>
      <c r="K53" s="168"/>
      <c r="L53" s="168"/>
      <c r="M53" s="168"/>
      <c r="N53" s="168"/>
      <c r="O53" s="168"/>
      <c r="P53" s="168"/>
      <c r="Q53" s="168"/>
      <c r="R53" s="168"/>
      <c r="S53" s="168"/>
      <c r="T53" s="168"/>
      <c r="U53" s="168"/>
      <c r="V53" s="168"/>
      <c r="W53" s="168"/>
      <c r="X53" s="168"/>
      <c r="Y53" s="168"/>
      <c r="Z53" s="168"/>
      <c r="AA53" s="168"/>
      <c r="AB53" s="168"/>
      <c r="AC53" s="168"/>
      <c r="AD53" s="168"/>
      <c r="AE53" s="168"/>
    </row>
  </sheetData>
  <hyperlinks>
    <hyperlink ref="A2" location="Índice!A1" display="Voltar ao índice" xr:uid="{C0D3F575-3989-428B-8598-E3AC97FF3942}"/>
  </hyperlinks>
  <pageMargins left="0.511811024" right="0.511811024" top="0.78740157499999996" bottom="0.78740157499999996" header="0.31496062000000002" footer="0.31496062000000002"/>
  <pageSetup paperSize="9" orientation="portrait"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5C2A1C-98EC-4255-87F6-F19648589D34}">
  <sheetPr>
    <tabColor theme="8" tint="-0.249977111117893"/>
  </sheetPr>
  <dimension ref="A1:S53"/>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defaultColWidth="9.109375" defaultRowHeight="12"/>
  <cols>
    <col min="1" max="1" width="68.5546875" style="93" customWidth="1"/>
    <col min="2" max="16" width="9.44140625" style="93" customWidth="1"/>
    <col min="17" max="16384" width="9.109375" style="93"/>
  </cols>
  <sheetData>
    <row r="1" spans="1:18" s="102" customFormat="1" ht="16.2">
      <c r="A1" s="186" t="s">
        <v>163</v>
      </c>
      <c r="B1" s="137"/>
      <c r="C1" s="137"/>
      <c r="D1" s="137"/>
      <c r="E1" s="137"/>
      <c r="F1" s="137"/>
      <c r="G1" s="137"/>
      <c r="H1" s="137"/>
      <c r="I1" s="137"/>
      <c r="J1" s="137"/>
      <c r="K1" s="137"/>
      <c r="L1" s="137"/>
      <c r="M1" s="137"/>
      <c r="N1" s="137"/>
      <c r="O1" s="137"/>
      <c r="P1" s="137"/>
    </row>
    <row r="2" spans="1:18" s="102" customFormat="1" ht="17.399999999999999">
      <c r="A2" s="92" t="s">
        <v>159</v>
      </c>
      <c r="B2" s="211" t="s">
        <v>166</v>
      </c>
      <c r="C2" s="211"/>
      <c r="D2" s="211"/>
      <c r="E2" s="211"/>
      <c r="F2" s="211"/>
      <c r="G2" s="211"/>
      <c r="H2" s="138"/>
      <c r="I2" s="138"/>
      <c r="J2" s="138"/>
      <c r="K2" s="138"/>
      <c r="L2" s="138"/>
      <c r="M2" s="138"/>
      <c r="N2" s="138"/>
      <c r="O2" s="138"/>
      <c r="P2" s="138"/>
    </row>
    <row r="3" spans="1:18" s="102" customFormat="1">
      <c r="A3" s="139" t="s">
        <v>48</v>
      </c>
      <c r="B3" s="140">
        <v>2011</v>
      </c>
      <c r="C3" s="140">
        <v>2012</v>
      </c>
      <c r="D3" s="140">
        <v>2013</v>
      </c>
      <c r="E3" s="140">
        <v>2014</v>
      </c>
      <c r="F3" s="140">
        <v>2015</v>
      </c>
      <c r="G3" s="140">
        <v>2016</v>
      </c>
      <c r="H3" s="140">
        <v>2017</v>
      </c>
      <c r="I3" s="140">
        <v>2018</v>
      </c>
      <c r="J3" s="140">
        <v>2019</v>
      </c>
      <c r="K3" s="140">
        <v>2020</v>
      </c>
      <c r="L3" s="140">
        <v>2021</v>
      </c>
      <c r="M3" s="140">
        <v>2022</v>
      </c>
      <c r="N3" s="140">
        <v>2023</v>
      </c>
      <c r="O3" s="140">
        <v>2024</v>
      </c>
      <c r="P3" s="140">
        <v>2025</v>
      </c>
    </row>
    <row r="4" spans="1:18">
      <c r="B4" s="169"/>
      <c r="C4" s="169"/>
      <c r="D4" s="169"/>
      <c r="E4" s="169"/>
      <c r="F4" s="169"/>
      <c r="G4" s="169"/>
    </row>
    <row r="5" spans="1:18">
      <c r="A5" s="93" t="s">
        <v>38</v>
      </c>
      <c r="B5" s="170">
        <v>411526.75548000005</v>
      </c>
      <c r="C5" s="170">
        <v>493706.84045820002</v>
      </c>
      <c r="D5" s="170">
        <v>632400.82995000016</v>
      </c>
      <c r="E5" s="170">
        <v>770073</v>
      </c>
      <c r="F5" s="170">
        <v>876067</v>
      </c>
      <c r="G5" s="170">
        <v>1126238.3586199998</v>
      </c>
      <c r="H5" s="141">
        <v>1498236</v>
      </c>
      <c r="I5" s="141">
        <v>1440192</v>
      </c>
      <c r="J5" s="141">
        <v>1697956</v>
      </c>
      <c r="K5" s="141">
        <v>2134375.6085200002</v>
      </c>
      <c r="L5" s="141">
        <v>3087172</v>
      </c>
      <c r="M5" s="141">
        <v>4232623</v>
      </c>
      <c r="N5" s="141">
        <v>4103676</v>
      </c>
      <c r="O5" s="141">
        <v>4756146</v>
      </c>
      <c r="P5" s="141">
        <v>4460379</v>
      </c>
    </row>
    <row r="6" spans="1:18">
      <c r="B6" s="169"/>
      <c r="C6" s="169"/>
      <c r="D6" s="169"/>
      <c r="E6" s="169"/>
      <c r="F6" s="169"/>
      <c r="G6" s="169"/>
    </row>
    <row r="7" spans="1:18">
      <c r="A7" s="93" t="s">
        <v>39</v>
      </c>
      <c r="B7" s="170">
        <v>178609.92300000021</v>
      </c>
      <c r="C7" s="170">
        <v>216663.07264000003</v>
      </c>
      <c r="D7" s="170">
        <v>282009.26756000018</v>
      </c>
      <c r="E7" s="170">
        <v>319801.96378000022</v>
      </c>
      <c r="F7" s="170">
        <v>345972</v>
      </c>
      <c r="G7" s="170">
        <v>438438.43138999969</v>
      </c>
      <c r="H7" s="141">
        <v>524870</v>
      </c>
      <c r="I7" s="141">
        <v>526401</v>
      </c>
      <c r="J7" s="141">
        <v>593146</v>
      </c>
      <c r="K7" s="141">
        <v>700833.60852000024</v>
      </c>
      <c r="L7" s="141">
        <v>909276</v>
      </c>
      <c r="M7" s="141">
        <v>1201529</v>
      </c>
      <c r="N7" s="141">
        <v>1277007</v>
      </c>
      <c r="O7" s="141">
        <v>1462629</v>
      </c>
      <c r="P7" s="141">
        <v>1342581</v>
      </c>
    </row>
    <row r="8" spans="1:18">
      <c r="A8" s="142" t="s">
        <v>40</v>
      </c>
      <c r="B8" s="171">
        <v>0.43401776584774338</v>
      </c>
      <c r="C8" s="171">
        <v>0.43884964696644491</v>
      </c>
      <c r="D8" s="171">
        <v>0.44593437295503996</v>
      </c>
      <c r="E8" s="171">
        <v>0.41528785424239029</v>
      </c>
      <c r="F8" s="171">
        <v>0.39491500079331832</v>
      </c>
      <c r="G8" s="171">
        <v>0.38929452902601025</v>
      </c>
      <c r="H8" s="143">
        <v>0.3503253159048374</v>
      </c>
      <c r="I8" s="143">
        <v>0.36550751566457806</v>
      </c>
      <c r="J8" s="143">
        <v>0.34932942903114095</v>
      </c>
      <c r="K8" s="143">
        <v>0.32835533058118388</v>
      </c>
      <c r="L8" s="143">
        <v>0.29453363790550058</v>
      </c>
      <c r="M8" s="143">
        <v>0.28387338064363399</v>
      </c>
      <c r="N8" s="143">
        <v>0.31118611703263122</v>
      </c>
      <c r="O8" s="143">
        <v>0.30752399106335254</v>
      </c>
      <c r="P8" s="143">
        <v>0.30100155166186549</v>
      </c>
      <c r="R8" s="141"/>
    </row>
    <row r="9" spans="1:18">
      <c r="B9" s="171"/>
      <c r="C9" s="171"/>
      <c r="D9" s="171"/>
      <c r="E9" s="171"/>
      <c r="F9" s="171"/>
      <c r="G9" s="171"/>
      <c r="H9" s="143"/>
      <c r="I9" s="143"/>
      <c r="J9" s="143"/>
      <c r="K9" s="143"/>
      <c r="L9" s="143"/>
      <c r="M9" s="143"/>
      <c r="N9" s="143"/>
      <c r="O9" s="143"/>
      <c r="P9" s="143"/>
      <c r="R9" s="141"/>
    </row>
    <row r="10" spans="1:18">
      <c r="A10" s="93" t="s">
        <v>0</v>
      </c>
      <c r="B10" s="170">
        <v>10485</v>
      </c>
      <c r="C10" s="170">
        <v>75576.689499999979</v>
      </c>
      <c r="D10" s="170">
        <v>111379.27554000018</v>
      </c>
      <c r="E10" s="170">
        <v>99143</v>
      </c>
      <c r="F10" s="170">
        <v>120934</v>
      </c>
      <c r="G10" s="170">
        <v>144777.38339145266</v>
      </c>
      <c r="H10" s="141">
        <v>194564</v>
      </c>
      <c r="I10" s="141">
        <v>203556</v>
      </c>
      <c r="J10" s="141">
        <v>202611</v>
      </c>
      <c r="K10" s="141">
        <v>409784.60852000024</v>
      </c>
      <c r="L10" s="141">
        <v>403230</v>
      </c>
      <c r="M10" s="141">
        <v>533022</v>
      </c>
      <c r="N10" s="141">
        <v>600565</v>
      </c>
      <c r="O10" s="141">
        <v>642151</v>
      </c>
      <c r="P10" s="141">
        <v>541777</v>
      </c>
      <c r="R10" s="141"/>
    </row>
    <row r="11" spans="1:18">
      <c r="A11" s="142" t="s">
        <v>41</v>
      </c>
      <c r="B11" s="171">
        <v>2.5478294814076954E-2</v>
      </c>
      <c r="C11" s="171">
        <v>0.15308009390726424</v>
      </c>
      <c r="D11" s="171">
        <v>0.17612133043659386</v>
      </c>
      <c r="E11" s="171">
        <v>0.12874493716829444</v>
      </c>
      <c r="F11" s="171">
        <v>0.13804195341223902</v>
      </c>
      <c r="G11" s="171">
        <v>0.12854950489241992</v>
      </c>
      <c r="H11" s="143">
        <v>0.12986205110543333</v>
      </c>
      <c r="I11" s="143">
        <v>0.14133948806825758</v>
      </c>
      <c r="J11" s="143">
        <v>0.11932641364087174</v>
      </c>
      <c r="K11" s="143">
        <v>0.19199273402686112</v>
      </c>
      <c r="L11" s="143">
        <v>0.13061468554392175</v>
      </c>
      <c r="M11" s="143">
        <v>0.12593183942911995</v>
      </c>
      <c r="N11" s="143">
        <v>0.14634805476845639</v>
      </c>
      <c r="O11" s="143">
        <v>0.13501498902682971</v>
      </c>
      <c r="P11" s="143">
        <v>0.1214643419314816</v>
      </c>
      <c r="R11" s="141"/>
    </row>
    <row r="12" spans="1:18">
      <c r="B12" s="169"/>
      <c r="C12" s="169"/>
      <c r="D12" s="169"/>
      <c r="E12" s="169"/>
      <c r="F12" s="169"/>
      <c r="G12" s="169"/>
      <c r="H12" s="144">
        <f>MEDIAN(H11:O11)</f>
        <v>0.13281483728537574</v>
      </c>
      <c r="I12" s="144"/>
      <c r="R12" s="141"/>
    </row>
    <row r="13" spans="1:18">
      <c r="A13" s="93" t="s">
        <v>42</v>
      </c>
      <c r="B13" s="170">
        <v>18378.418180000052</v>
      </c>
      <c r="C13" s="170">
        <v>51864.152959999978</v>
      </c>
      <c r="D13" s="170">
        <v>74916.448590000175</v>
      </c>
      <c r="E13" s="170">
        <v>60198.439570000242</v>
      </c>
      <c r="F13" s="170">
        <v>60330</v>
      </c>
      <c r="G13" s="170">
        <v>133035.45413145266</v>
      </c>
      <c r="H13" s="141">
        <v>183791.9</v>
      </c>
      <c r="I13" s="141">
        <v>162496.1</v>
      </c>
      <c r="J13" s="141">
        <v>189393.38</v>
      </c>
      <c r="K13" s="141">
        <v>327955.60852000024</v>
      </c>
      <c r="L13" s="141">
        <v>363509</v>
      </c>
      <c r="M13" s="141">
        <v>479248</v>
      </c>
      <c r="N13" s="141">
        <v>545558</v>
      </c>
      <c r="O13" s="141">
        <v>528412</v>
      </c>
      <c r="P13" s="141">
        <v>483733</v>
      </c>
      <c r="R13" s="141"/>
    </row>
    <row r="14" spans="1:18">
      <c r="A14" s="142" t="s">
        <v>43</v>
      </c>
      <c r="B14" s="171">
        <v>4.4659108879964993E-2</v>
      </c>
      <c r="C14" s="171">
        <v>0.10505050509704471</v>
      </c>
      <c r="D14" s="171">
        <v>0.1184635519784554</v>
      </c>
      <c r="E14" s="171">
        <v>7.8172380501589131E-2</v>
      </c>
      <c r="F14" s="171">
        <v>6.8864595972682449E-2</v>
      </c>
      <c r="G14" s="171">
        <v>0.11812371076977293</v>
      </c>
      <c r="H14" s="143">
        <v>0.12267219583563604</v>
      </c>
      <c r="I14" s="143">
        <v>0.11282946995956095</v>
      </c>
      <c r="J14" s="143">
        <v>0.11154198342006506</v>
      </c>
      <c r="K14" s="143">
        <v>0.15365412123848637</v>
      </c>
      <c r="L14" s="143">
        <v>0.11774821746245431</v>
      </c>
      <c r="M14" s="143">
        <v>0.11322718796358665</v>
      </c>
      <c r="N14" s="143">
        <v>0.13294373142519048</v>
      </c>
      <c r="O14" s="143">
        <v>0.11110087873669143</v>
      </c>
      <c r="P14" s="143">
        <v>0.10845109798965515</v>
      </c>
      <c r="R14" s="141"/>
    </row>
    <row r="15" spans="1:18">
      <c r="B15" s="169"/>
      <c r="C15" s="169"/>
      <c r="D15" s="169"/>
      <c r="E15" s="169"/>
      <c r="F15" s="169"/>
      <c r="G15" s="169"/>
      <c r="H15" s="144">
        <f>MEDIAN(H14:O14)</f>
        <v>0.11548770271302047</v>
      </c>
      <c r="R15" s="141"/>
    </row>
    <row r="16" spans="1:18">
      <c r="A16" s="93" t="s">
        <v>44</v>
      </c>
      <c r="B16" s="171">
        <v>0.29393443943735703</v>
      </c>
      <c r="C16" s="171">
        <v>0.30829339390709726</v>
      </c>
      <c r="D16" s="171">
        <v>0.39270970567759111</v>
      </c>
      <c r="E16" s="171">
        <v>0.28984550543968113</v>
      </c>
      <c r="F16" s="171">
        <v>0.4145529385884783</v>
      </c>
      <c r="G16" s="171">
        <v>0.54164407144401261</v>
      </c>
      <c r="H16" s="143">
        <v>0.47480090878974979</v>
      </c>
      <c r="I16" s="143">
        <v>0.42636896594736184</v>
      </c>
      <c r="J16" s="143">
        <v>0.31177577380750587</v>
      </c>
      <c r="K16" s="143">
        <v>0.53309382280870266</v>
      </c>
      <c r="L16" s="143">
        <v>0.25500307670669314</v>
      </c>
      <c r="M16" s="143">
        <v>0.26377961496489666</v>
      </c>
      <c r="N16" s="143">
        <v>0.23300000000000001</v>
      </c>
      <c r="O16" s="143">
        <v>0.18099999999999999</v>
      </c>
      <c r="P16" s="143">
        <v>0.151</v>
      </c>
      <c r="R16" s="141"/>
    </row>
    <row r="17" spans="1:19">
      <c r="B17" s="172"/>
      <c r="C17" s="172"/>
      <c r="D17" s="172"/>
      <c r="E17" s="172"/>
      <c r="F17" s="172"/>
      <c r="G17" s="172"/>
      <c r="H17" s="144"/>
      <c r="I17" s="144"/>
      <c r="J17" s="144"/>
      <c r="K17" s="144"/>
      <c r="L17" s="144"/>
      <c r="M17" s="144"/>
      <c r="N17" s="144"/>
      <c r="O17" s="144"/>
      <c r="P17" s="144"/>
      <c r="R17" s="141"/>
    </row>
    <row r="18" spans="1:19">
      <c r="B18" s="169"/>
      <c r="C18" s="169"/>
      <c r="D18" s="169"/>
      <c r="E18" s="169"/>
      <c r="F18" s="169"/>
      <c r="G18" s="169"/>
      <c r="R18" s="141"/>
    </row>
    <row r="19" spans="1:19" ht="12.6" thickBot="1">
      <c r="A19" s="145"/>
      <c r="B19" s="173"/>
      <c r="C19" s="173"/>
      <c r="D19" s="173"/>
      <c r="E19" s="173"/>
      <c r="F19" s="173"/>
      <c r="G19" s="173"/>
      <c r="H19" s="145"/>
      <c r="I19" s="145"/>
      <c r="J19" s="145"/>
      <c r="K19" s="145"/>
      <c r="L19" s="145"/>
      <c r="M19" s="145"/>
      <c r="N19" s="145"/>
      <c r="O19" s="145"/>
      <c r="P19" s="145"/>
      <c r="R19" s="141"/>
    </row>
    <row r="20" spans="1:19">
      <c r="R20" s="141"/>
    </row>
    <row r="21" spans="1:19">
      <c r="B21" s="146"/>
      <c r="C21" s="146"/>
      <c r="D21" s="146"/>
      <c r="E21" s="146"/>
      <c r="F21" s="146"/>
      <c r="G21" s="146"/>
      <c r="H21" s="146"/>
      <c r="I21" s="146"/>
      <c r="J21" s="146"/>
      <c r="K21" s="146"/>
      <c r="L21" s="146"/>
      <c r="M21" s="146"/>
      <c r="N21" s="146"/>
      <c r="O21" s="146"/>
      <c r="P21" s="146"/>
      <c r="R21" s="141"/>
    </row>
    <row r="22" spans="1:19">
      <c r="A22" s="102" t="s">
        <v>2</v>
      </c>
      <c r="B22" s="146"/>
      <c r="C22" s="146"/>
      <c r="D22" s="146"/>
      <c r="E22" s="146"/>
      <c r="F22" s="146"/>
      <c r="G22" s="146"/>
      <c r="H22" s="146"/>
      <c r="I22" s="146"/>
      <c r="J22" s="146"/>
      <c r="K22" s="146"/>
      <c r="L22" s="146"/>
      <c r="M22" s="146"/>
      <c r="N22" s="146"/>
      <c r="O22" s="146"/>
      <c r="P22" s="146"/>
      <c r="R22" s="141"/>
    </row>
    <row r="23" spans="1:19">
      <c r="A23" s="102"/>
      <c r="B23" s="211" t="s">
        <v>166</v>
      </c>
      <c r="C23" s="211"/>
      <c r="D23" s="211"/>
      <c r="E23" s="211"/>
      <c r="F23" s="211"/>
      <c r="G23" s="211"/>
      <c r="R23" s="141"/>
    </row>
    <row r="24" spans="1:19">
      <c r="A24" s="139" t="s">
        <v>48</v>
      </c>
      <c r="B24" s="140">
        <v>2011</v>
      </c>
      <c r="C24" s="140">
        <v>2012</v>
      </c>
      <c r="D24" s="140">
        <v>2013</v>
      </c>
      <c r="E24" s="140">
        <v>2014</v>
      </c>
      <c r="F24" s="140">
        <v>2015</v>
      </c>
      <c r="G24" s="140">
        <v>2016</v>
      </c>
      <c r="H24" s="140">
        <v>2017</v>
      </c>
      <c r="I24" s="140">
        <v>2018</v>
      </c>
      <c r="J24" s="140">
        <v>2019</v>
      </c>
      <c r="K24" s="140">
        <v>2020</v>
      </c>
      <c r="L24" s="140">
        <v>2021</v>
      </c>
      <c r="M24" s="140">
        <v>2022</v>
      </c>
      <c r="N24" s="140">
        <v>2023</v>
      </c>
      <c r="O24" s="140">
        <v>2024</v>
      </c>
      <c r="P24" s="140">
        <v>2025</v>
      </c>
      <c r="R24" s="141"/>
    </row>
    <row r="25" spans="1:19">
      <c r="A25" s="102"/>
      <c r="B25" s="169"/>
      <c r="C25" s="169"/>
      <c r="D25" s="169"/>
      <c r="E25" s="169"/>
      <c r="F25" s="169"/>
      <c r="G25" s="169"/>
      <c r="R25" s="141"/>
    </row>
    <row r="26" spans="1:19">
      <c r="A26" s="93" t="s">
        <v>45</v>
      </c>
      <c r="B26" s="174">
        <v>18378</v>
      </c>
      <c r="C26" s="174">
        <v>51864</v>
      </c>
      <c r="D26" s="174">
        <v>74916</v>
      </c>
      <c r="E26" s="174">
        <v>60198</v>
      </c>
      <c r="F26" s="174">
        <v>60330</v>
      </c>
      <c r="G26" s="174">
        <v>133035</v>
      </c>
      <c r="H26" s="146">
        <v>183792</v>
      </c>
      <c r="I26" s="146">
        <v>162496</v>
      </c>
      <c r="J26" s="146">
        <v>189393</v>
      </c>
      <c r="K26" s="146">
        <v>327956</v>
      </c>
      <c r="L26" s="146">
        <v>363509</v>
      </c>
      <c r="M26" s="146">
        <v>479248</v>
      </c>
      <c r="N26" s="146">
        <v>545558</v>
      </c>
      <c r="O26" s="146">
        <v>528412</v>
      </c>
      <c r="P26" s="146">
        <v>483733</v>
      </c>
      <c r="R26" s="141"/>
    </row>
    <row r="27" spans="1:19">
      <c r="A27" s="93" t="s">
        <v>46</v>
      </c>
      <c r="B27" s="174">
        <v>3796</v>
      </c>
      <c r="C27" s="174">
        <v>6843</v>
      </c>
      <c r="D27" s="174">
        <v>16513</v>
      </c>
      <c r="E27" s="174">
        <v>1252</v>
      </c>
      <c r="F27" s="174">
        <v>4381</v>
      </c>
      <c r="G27" s="174">
        <v>23097</v>
      </c>
      <c r="H27" s="146">
        <v>13667</v>
      </c>
      <c r="I27" s="146">
        <v>-4568</v>
      </c>
      <c r="J27" s="146">
        <v>1075</v>
      </c>
      <c r="K27" s="146">
        <v>-11230</v>
      </c>
      <c r="L27" s="146">
        <v>7017</v>
      </c>
      <c r="M27" s="146">
        <v>-9185</v>
      </c>
      <c r="N27" s="146">
        <v>-28864</v>
      </c>
      <c r="O27" s="146">
        <v>-13577</v>
      </c>
      <c r="P27" s="146">
        <v>-3544</v>
      </c>
      <c r="R27" s="141"/>
    </row>
    <row r="28" spans="1:19">
      <c r="A28" s="93" t="s">
        <v>47</v>
      </c>
      <c r="B28" s="174">
        <v>-18113</v>
      </c>
      <c r="C28" s="174">
        <v>10137</v>
      </c>
      <c r="D28" s="174">
        <v>11563</v>
      </c>
      <c r="E28" s="174">
        <v>29878</v>
      </c>
      <c r="F28" s="174">
        <v>46475</v>
      </c>
      <c r="G28" s="174">
        <v>-22492</v>
      </c>
      <c r="H28" s="146">
        <v>-15436</v>
      </c>
      <c r="I28" s="146">
        <v>30073</v>
      </c>
      <c r="J28" s="146">
        <v>-6539</v>
      </c>
      <c r="K28" s="146">
        <v>69648</v>
      </c>
      <c r="L28" s="146">
        <v>-7918</v>
      </c>
      <c r="M28" s="146">
        <v>-6689</v>
      </c>
      <c r="N28" s="146">
        <v>4631</v>
      </c>
      <c r="O28" s="146">
        <v>29482</v>
      </c>
      <c r="P28" s="146">
        <v>-55037</v>
      </c>
      <c r="R28" s="141"/>
    </row>
    <row r="29" spans="1:19">
      <c r="A29" s="147" t="s">
        <v>148</v>
      </c>
      <c r="B29" s="175">
        <v>6424</v>
      </c>
      <c r="C29" s="175">
        <v>6732</v>
      </c>
      <c r="D29" s="175">
        <v>8387</v>
      </c>
      <c r="E29" s="175">
        <v>7815</v>
      </c>
      <c r="F29" s="175">
        <v>9748</v>
      </c>
      <c r="G29" s="175">
        <v>11137</v>
      </c>
      <c r="H29" s="148">
        <v>12541</v>
      </c>
      <c r="I29" s="148">
        <v>15555</v>
      </c>
      <c r="J29" s="148">
        <v>18682</v>
      </c>
      <c r="K29" s="148">
        <v>23411</v>
      </c>
      <c r="L29" s="148">
        <v>40622</v>
      </c>
      <c r="M29" s="148">
        <v>69648</v>
      </c>
      <c r="N29" s="148">
        <v>79240</v>
      </c>
      <c r="O29" s="148">
        <v>97834</v>
      </c>
      <c r="P29" s="148">
        <v>116625</v>
      </c>
      <c r="R29" s="141"/>
      <c r="S29" s="146"/>
    </row>
    <row r="30" spans="1:19">
      <c r="A30" s="149" t="s">
        <v>0</v>
      </c>
      <c r="B30" s="176">
        <v>10485</v>
      </c>
      <c r="C30" s="176">
        <v>75576</v>
      </c>
      <c r="D30" s="176">
        <v>111379</v>
      </c>
      <c r="E30" s="176">
        <v>99143</v>
      </c>
      <c r="F30" s="176">
        <v>120934</v>
      </c>
      <c r="G30" s="176">
        <v>144777</v>
      </c>
      <c r="H30" s="150">
        <v>194564</v>
      </c>
      <c r="I30" s="150">
        <v>203556</v>
      </c>
      <c r="J30" s="150">
        <v>202611</v>
      </c>
      <c r="K30" s="150">
        <v>409785</v>
      </c>
      <c r="L30" s="150">
        <v>403230</v>
      </c>
      <c r="M30" s="150">
        <v>533022</v>
      </c>
      <c r="N30" s="150">
        <v>600565</v>
      </c>
      <c r="O30" s="150">
        <v>642151</v>
      </c>
      <c r="P30" s="150">
        <v>541777</v>
      </c>
      <c r="R30" s="141"/>
    </row>
    <row r="31" spans="1:19">
      <c r="A31" s="151" t="s">
        <v>155</v>
      </c>
      <c r="B31" s="177">
        <v>31914</v>
      </c>
      <c r="C31" s="177">
        <v>0</v>
      </c>
      <c r="D31" s="177">
        <v>0</v>
      </c>
      <c r="E31" s="177">
        <v>0</v>
      </c>
      <c r="F31" s="177">
        <v>0</v>
      </c>
      <c r="G31" s="177">
        <v>0</v>
      </c>
      <c r="H31" s="152">
        <v>0</v>
      </c>
      <c r="I31" s="152">
        <v>0</v>
      </c>
      <c r="J31" s="152">
        <v>0</v>
      </c>
      <c r="K31" s="152">
        <v>-52955</v>
      </c>
      <c r="L31" s="152">
        <v>0</v>
      </c>
      <c r="M31" s="152">
        <v>0</v>
      </c>
      <c r="N31" s="152">
        <v>-34520</v>
      </c>
      <c r="O31" s="152">
        <v>0</v>
      </c>
      <c r="P31" s="152">
        <v>0</v>
      </c>
      <c r="R31" s="141"/>
    </row>
    <row r="32" spans="1:19">
      <c r="A32" s="149" t="s">
        <v>76</v>
      </c>
      <c r="B32" s="176">
        <v>42399</v>
      </c>
      <c r="C32" s="176">
        <v>75576</v>
      </c>
      <c r="D32" s="176">
        <v>111379</v>
      </c>
      <c r="E32" s="176">
        <v>99143</v>
      </c>
      <c r="F32" s="176">
        <v>120934</v>
      </c>
      <c r="G32" s="176">
        <v>144777</v>
      </c>
      <c r="H32" s="150">
        <v>194564</v>
      </c>
      <c r="I32" s="150">
        <v>203556</v>
      </c>
      <c r="J32" s="150">
        <v>202611</v>
      </c>
      <c r="K32" s="150">
        <v>356830</v>
      </c>
      <c r="L32" s="150">
        <v>403230</v>
      </c>
      <c r="M32" s="150">
        <v>533022</v>
      </c>
      <c r="N32" s="150">
        <v>566045</v>
      </c>
      <c r="O32" s="150">
        <v>642151</v>
      </c>
      <c r="P32" s="150">
        <v>541777</v>
      </c>
      <c r="R32" s="141"/>
    </row>
    <row r="33" spans="1:18">
      <c r="A33" s="153" t="s">
        <v>20</v>
      </c>
      <c r="B33" s="178">
        <v>2.5478294814076954E-2</v>
      </c>
      <c r="C33" s="178">
        <v>0.15307864786199102</v>
      </c>
      <c r="D33" s="178">
        <v>0.17612084737373912</v>
      </c>
      <c r="E33" s="178">
        <v>0.12874493716829444</v>
      </c>
      <c r="F33" s="178">
        <v>0.13804195341223902</v>
      </c>
      <c r="G33" s="178">
        <v>0.12854920540773798</v>
      </c>
      <c r="H33" s="154">
        <v>0.12986205110543333</v>
      </c>
      <c r="I33" s="154">
        <v>0.14133948806825758</v>
      </c>
      <c r="J33" s="154">
        <v>0.11932641364087174</v>
      </c>
      <c r="K33" s="154">
        <v>0.19199288222881067</v>
      </c>
      <c r="L33" s="154">
        <v>0.13061468554392175</v>
      </c>
      <c r="M33" s="154">
        <v>0.12593183942911995</v>
      </c>
      <c r="N33" s="154">
        <v>0.14634805476845639</v>
      </c>
      <c r="O33" s="154">
        <v>0.13501498902682971</v>
      </c>
      <c r="P33" s="154">
        <v>0.1214643419314816</v>
      </c>
      <c r="R33" s="141"/>
    </row>
    <row r="34" spans="1:18" ht="12.6" thickBot="1">
      <c r="A34" s="155" t="s">
        <v>77</v>
      </c>
      <c r="B34" s="179">
        <v>0.10302853808507857</v>
      </c>
      <c r="C34" s="179">
        <v>0.15307864786199102</v>
      </c>
      <c r="D34" s="179">
        <v>0.17612084737373912</v>
      </c>
      <c r="E34" s="179">
        <v>0.12874493716829444</v>
      </c>
      <c r="F34" s="179">
        <v>0.13804195341223902</v>
      </c>
      <c r="G34" s="179">
        <v>0.12854920540773798</v>
      </c>
      <c r="H34" s="156">
        <v>0.12986205110543333</v>
      </c>
      <c r="I34" s="156">
        <v>0.14133948806825758</v>
      </c>
      <c r="J34" s="156">
        <v>0.11932641364087174</v>
      </c>
      <c r="K34" s="156">
        <v>0.1671823521253987</v>
      </c>
      <c r="L34" s="156">
        <v>0.13061468554392175</v>
      </c>
      <c r="M34" s="156">
        <v>0.12593183942911995</v>
      </c>
      <c r="N34" s="156">
        <v>0.13793608462266516</v>
      </c>
      <c r="O34" s="156">
        <v>0.13501498902682971</v>
      </c>
      <c r="P34" s="156">
        <v>0.1214643419314816</v>
      </c>
      <c r="R34" s="141"/>
    </row>
    <row r="36" spans="1:18">
      <c r="A36" s="102" t="s">
        <v>3</v>
      </c>
    </row>
    <row r="37" spans="1:18">
      <c r="A37" s="102"/>
      <c r="B37" s="211" t="s">
        <v>166</v>
      </c>
      <c r="C37" s="211"/>
      <c r="D37" s="211"/>
      <c r="E37" s="211"/>
      <c r="F37" s="211"/>
      <c r="G37" s="211"/>
    </row>
    <row r="38" spans="1:18">
      <c r="A38" s="139" t="s">
        <v>48</v>
      </c>
      <c r="B38" s="140">
        <v>2011</v>
      </c>
      <c r="C38" s="140">
        <v>2012</v>
      </c>
      <c r="D38" s="140">
        <v>2013</v>
      </c>
      <c r="E38" s="140">
        <v>2014</v>
      </c>
      <c r="F38" s="140">
        <v>2015</v>
      </c>
      <c r="G38" s="140">
        <v>2016</v>
      </c>
      <c r="H38" s="140">
        <v>2017</v>
      </c>
      <c r="I38" s="140">
        <v>2018</v>
      </c>
      <c r="J38" s="140">
        <v>2019</v>
      </c>
      <c r="K38" s="140">
        <v>2020</v>
      </c>
      <c r="L38" s="140">
        <v>2021</v>
      </c>
      <c r="M38" s="140">
        <v>2022</v>
      </c>
      <c r="N38" s="140">
        <v>2023</v>
      </c>
      <c r="O38" s="140">
        <v>2024</v>
      </c>
      <c r="P38" s="140">
        <v>2025</v>
      </c>
    </row>
    <row r="39" spans="1:18">
      <c r="A39" s="102"/>
      <c r="B39" s="169"/>
      <c r="C39" s="169"/>
      <c r="D39" s="169"/>
      <c r="E39" s="169"/>
      <c r="F39" s="169"/>
      <c r="G39" s="169"/>
    </row>
    <row r="40" spans="1:18">
      <c r="A40" s="93" t="s">
        <v>49</v>
      </c>
      <c r="B40" s="174">
        <v>72201</v>
      </c>
      <c r="C40" s="174">
        <v>68845</v>
      </c>
      <c r="D40" s="174">
        <v>102992</v>
      </c>
      <c r="E40" s="174">
        <v>91328</v>
      </c>
      <c r="F40" s="174">
        <v>111186</v>
      </c>
      <c r="G40" s="174">
        <v>133640</v>
      </c>
      <c r="H40" s="146">
        <v>182023</v>
      </c>
      <c r="I40" s="146">
        <v>188001</v>
      </c>
      <c r="J40" s="146">
        <v>183929</v>
      </c>
      <c r="K40" s="146">
        <v>386374</v>
      </c>
      <c r="L40" s="146">
        <v>362608</v>
      </c>
      <c r="M40" s="146">
        <v>463374</v>
      </c>
      <c r="N40" s="146">
        <v>521325</v>
      </c>
      <c r="O40" s="146">
        <v>544317</v>
      </c>
      <c r="P40" s="146">
        <v>425152</v>
      </c>
    </row>
    <row r="41" spans="1:18">
      <c r="A41" s="157" t="s">
        <v>50</v>
      </c>
      <c r="B41" s="180">
        <v>-3796</v>
      </c>
      <c r="C41" s="180">
        <v>-6843</v>
      </c>
      <c r="D41" s="180">
        <v>-16513</v>
      </c>
      <c r="E41" s="180">
        <v>-1252</v>
      </c>
      <c r="F41" s="180">
        <v>-4381</v>
      </c>
      <c r="G41" s="180">
        <v>-23097</v>
      </c>
      <c r="H41" s="158">
        <v>-13667</v>
      </c>
      <c r="I41" s="158">
        <v>4568</v>
      </c>
      <c r="J41" s="158">
        <v>-1075</v>
      </c>
      <c r="K41" s="158">
        <v>11230</v>
      </c>
      <c r="L41" s="158">
        <v>-7017</v>
      </c>
      <c r="M41" s="158">
        <v>9185</v>
      </c>
      <c r="N41" s="158">
        <v>28864</v>
      </c>
      <c r="O41" s="158">
        <v>13577</v>
      </c>
      <c r="P41" s="158">
        <v>3544</v>
      </c>
    </row>
    <row r="42" spans="1:18">
      <c r="A42" s="102" t="s">
        <v>4</v>
      </c>
      <c r="B42" s="181">
        <v>68405</v>
      </c>
      <c r="C42" s="181">
        <v>62002</v>
      </c>
      <c r="D42" s="181">
        <v>86479</v>
      </c>
      <c r="E42" s="181">
        <v>90076</v>
      </c>
      <c r="F42" s="181">
        <v>106805</v>
      </c>
      <c r="G42" s="181">
        <v>110543</v>
      </c>
      <c r="H42" s="137">
        <v>168356</v>
      </c>
      <c r="I42" s="137">
        <v>192569</v>
      </c>
      <c r="J42" s="137">
        <v>182854</v>
      </c>
      <c r="K42" s="137">
        <v>397604</v>
      </c>
      <c r="L42" s="137">
        <v>355591</v>
      </c>
      <c r="M42" s="137">
        <v>472559</v>
      </c>
      <c r="N42" s="137">
        <v>550189</v>
      </c>
      <c r="O42" s="137">
        <v>557894</v>
      </c>
      <c r="P42" s="137">
        <v>428696</v>
      </c>
    </row>
    <row r="43" spans="1:18">
      <c r="B43" s="174"/>
      <c r="C43" s="174"/>
      <c r="D43" s="174"/>
      <c r="E43" s="174"/>
      <c r="F43" s="174"/>
      <c r="G43" s="174"/>
      <c r="H43" s="146"/>
      <c r="I43" s="146"/>
      <c r="J43" s="146"/>
      <c r="K43" s="146"/>
      <c r="L43" s="146"/>
      <c r="M43" s="146"/>
      <c r="N43" s="146"/>
      <c r="O43" s="146"/>
      <c r="P43" s="146"/>
    </row>
    <row r="44" spans="1:18">
      <c r="A44" s="93" t="s">
        <v>56</v>
      </c>
      <c r="B44" s="174">
        <v>95255</v>
      </c>
      <c r="C44" s="174">
        <v>28360</v>
      </c>
      <c r="D44" s="174">
        <v>4187</v>
      </c>
      <c r="E44" s="174">
        <v>49592</v>
      </c>
      <c r="F44" s="174">
        <v>-38980</v>
      </c>
      <c r="G44" s="174">
        <v>-154679</v>
      </c>
      <c r="H44" s="146">
        <v>-137145</v>
      </c>
      <c r="I44" s="146">
        <v>-184673</v>
      </c>
      <c r="J44" s="146">
        <v>-134919</v>
      </c>
      <c r="K44" s="146">
        <v>-251454</v>
      </c>
      <c r="L44" s="146">
        <v>-497164</v>
      </c>
      <c r="M44" s="146">
        <v>-491611</v>
      </c>
      <c r="N44" s="146">
        <v>-389154</v>
      </c>
      <c r="O44" s="146">
        <v>35547</v>
      </c>
      <c r="P44" s="146">
        <v>-198849</v>
      </c>
    </row>
    <row r="45" spans="1:18">
      <c r="A45" s="147" t="s">
        <v>57</v>
      </c>
      <c r="B45" s="175">
        <v>150380</v>
      </c>
      <c r="C45" s="175">
        <v>194949</v>
      </c>
      <c r="D45" s="175">
        <v>258074</v>
      </c>
      <c r="E45" s="175">
        <v>265500</v>
      </c>
      <c r="F45" s="175">
        <v>307187</v>
      </c>
      <c r="G45" s="175">
        <v>401410</v>
      </c>
      <c r="H45" s="148">
        <v>520512</v>
      </c>
      <c r="I45" s="148">
        <v>625608</v>
      </c>
      <c r="J45" s="148">
        <v>724859</v>
      </c>
      <c r="K45" s="148">
        <v>976230</v>
      </c>
      <c r="L45" s="148">
        <v>1919139</v>
      </c>
      <c r="M45" s="148">
        <v>2248282</v>
      </c>
      <c r="N45" s="148">
        <v>2623522</v>
      </c>
      <c r="O45" s="148">
        <v>2966536</v>
      </c>
      <c r="P45" s="148">
        <v>3014171</v>
      </c>
    </row>
    <row r="46" spans="1:18">
      <c r="A46" s="159" t="s">
        <v>51</v>
      </c>
      <c r="B46" s="182">
        <v>245635</v>
      </c>
      <c r="C46" s="182">
        <v>223309</v>
      </c>
      <c r="D46" s="182">
        <v>262261</v>
      </c>
      <c r="E46" s="182">
        <v>315092</v>
      </c>
      <c r="F46" s="182">
        <v>268207</v>
      </c>
      <c r="G46" s="182">
        <v>246731</v>
      </c>
      <c r="H46" s="160">
        <v>383367</v>
      </c>
      <c r="I46" s="160">
        <v>440935</v>
      </c>
      <c r="J46" s="160">
        <v>589940</v>
      </c>
      <c r="K46" s="160">
        <v>724776</v>
      </c>
      <c r="L46" s="160">
        <v>1421975</v>
      </c>
      <c r="M46" s="160">
        <v>1756671</v>
      </c>
      <c r="N46" s="160">
        <v>2234368</v>
      </c>
      <c r="O46" s="160">
        <v>3002083</v>
      </c>
      <c r="P46" s="160">
        <v>2815322</v>
      </c>
    </row>
    <row r="47" spans="1:18">
      <c r="A47" s="162"/>
      <c r="B47" s="183"/>
      <c r="C47" s="183"/>
      <c r="D47" s="183"/>
      <c r="E47" s="183"/>
      <c r="F47" s="183"/>
      <c r="G47" s="183"/>
      <c r="H47" s="163"/>
      <c r="I47" s="163"/>
      <c r="J47" s="163"/>
      <c r="K47" s="163"/>
      <c r="L47" s="163"/>
      <c r="M47" s="163"/>
      <c r="N47" s="163"/>
      <c r="O47" s="163"/>
      <c r="P47" s="163"/>
    </row>
    <row r="48" spans="1:18">
      <c r="A48" s="149" t="s">
        <v>1</v>
      </c>
      <c r="B48" s="184">
        <v>0.27848230097502391</v>
      </c>
      <c r="C48" s="184">
        <v>0.27765114706527727</v>
      </c>
      <c r="D48" s="184">
        <v>0.32974403361536792</v>
      </c>
      <c r="E48" s="184">
        <v>0.28587206276262173</v>
      </c>
      <c r="F48" s="184">
        <v>0.3982185401574157</v>
      </c>
      <c r="G48" s="184">
        <v>0.44803044611337856</v>
      </c>
      <c r="H48" s="164">
        <v>0.43915099630380289</v>
      </c>
      <c r="I48" s="164">
        <v>0.43672876954653178</v>
      </c>
      <c r="J48" s="164">
        <v>0.30995355459877277</v>
      </c>
      <c r="K48" s="164">
        <v>0.54858880536883114</v>
      </c>
      <c r="L48" s="164">
        <v>0.25006839079449356</v>
      </c>
      <c r="M48" s="164">
        <v>0.26900825481834673</v>
      </c>
      <c r="N48" s="164">
        <v>0.24623922704220855</v>
      </c>
      <c r="O48" s="164">
        <v>0.18583563479091017</v>
      </c>
      <c r="P48" s="164">
        <v>0.15227245764427658</v>
      </c>
    </row>
    <row r="49" spans="1:16">
      <c r="A49" s="165" t="s">
        <v>5</v>
      </c>
      <c r="B49" s="185">
        <v>0.29393612473792413</v>
      </c>
      <c r="C49" s="185">
        <v>0.30829478435710161</v>
      </c>
      <c r="D49" s="185">
        <v>0.39270802749932321</v>
      </c>
      <c r="E49" s="185">
        <v>0.28984550543968113</v>
      </c>
      <c r="F49" s="185">
        <v>0.4145529385884783</v>
      </c>
      <c r="G49" s="185">
        <v>0.54164251755960946</v>
      </c>
      <c r="H49" s="166">
        <v>0.47480090878974979</v>
      </c>
      <c r="I49" s="166">
        <v>0.42636896594736184</v>
      </c>
      <c r="J49" s="166">
        <v>0.31177577380750587</v>
      </c>
      <c r="K49" s="166">
        <v>0.5330943629480005</v>
      </c>
      <c r="L49" s="166">
        <v>0.25500307670669314</v>
      </c>
      <c r="M49" s="166">
        <v>0.26377961496489666</v>
      </c>
      <c r="N49" s="166">
        <v>0.2333210315687507</v>
      </c>
      <c r="O49" s="166">
        <v>0.18099999999999999</v>
      </c>
      <c r="P49" s="166">
        <v>0.151</v>
      </c>
    </row>
    <row r="50" spans="1:16">
      <c r="A50" s="102"/>
      <c r="B50" s="168"/>
      <c r="C50" s="168"/>
      <c r="D50" s="168"/>
      <c r="E50" s="168"/>
      <c r="F50" s="168"/>
      <c r="G50" s="168"/>
      <c r="H50" s="168"/>
      <c r="I50" s="168"/>
      <c r="J50" s="168"/>
      <c r="K50" s="168"/>
      <c r="L50" s="168"/>
      <c r="M50" s="168"/>
      <c r="N50" s="168"/>
      <c r="O50" s="168"/>
      <c r="P50" s="168"/>
    </row>
    <row r="51" spans="1:16">
      <c r="A51" s="102"/>
      <c r="B51" s="168"/>
      <c r="C51" s="168"/>
      <c r="D51" s="168"/>
      <c r="E51" s="168"/>
      <c r="F51" s="168"/>
      <c r="G51" s="168"/>
      <c r="H51" s="168"/>
      <c r="I51" s="168"/>
      <c r="J51" s="168"/>
      <c r="K51" s="168"/>
      <c r="L51" s="168"/>
      <c r="M51" s="168"/>
      <c r="N51" s="168"/>
      <c r="O51" s="168"/>
      <c r="P51" s="168"/>
    </row>
    <row r="52" spans="1:16">
      <c r="A52" s="102"/>
      <c r="B52" s="144"/>
      <c r="C52" s="144"/>
      <c r="D52" s="144"/>
      <c r="E52" s="144"/>
      <c r="F52" s="144"/>
      <c r="G52" s="144"/>
      <c r="H52" s="144"/>
      <c r="I52" s="144"/>
      <c r="J52" s="144"/>
      <c r="K52" s="144"/>
      <c r="L52" s="144"/>
      <c r="M52" s="144"/>
      <c r="N52" s="144"/>
      <c r="O52" s="144"/>
      <c r="P52" s="144"/>
    </row>
    <row r="53" spans="1:16">
      <c r="B53" s="168"/>
      <c r="C53" s="168"/>
      <c r="D53" s="168"/>
      <c r="E53" s="168"/>
      <c r="F53" s="168"/>
      <c r="G53" s="168"/>
      <c r="H53" s="168"/>
      <c r="I53" s="168"/>
      <c r="J53" s="168"/>
      <c r="K53" s="168"/>
      <c r="L53" s="168"/>
      <c r="M53" s="168"/>
      <c r="N53" s="168"/>
      <c r="O53" s="168"/>
      <c r="P53" s="168"/>
    </row>
  </sheetData>
  <mergeCells count="3">
    <mergeCell ref="B2:G2"/>
    <mergeCell ref="B23:G23"/>
    <mergeCell ref="B37:G37"/>
  </mergeCells>
  <hyperlinks>
    <hyperlink ref="A2" location="Índice!A1" display="Voltar ao índice" xr:uid="{AA3A2BB7-6DFE-494C-9B49-E08A88F046B8}"/>
  </hyperlinks>
  <pageMargins left="0.511811024" right="0.511811024" top="0.78740157499999996" bottom="0.78740157499999996" header="0.31496062000000002" footer="0.31496062000000002"/>
  <pageSetup paperSize="9" orientation="portrait"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8"/>
  </sheetPr>
  <dimension ref="A2:AG21"/>
  <sheetViews>
    <sheetView showGridLines="0" zoomScaleNormal="100" workbookViewId="0">
      <pane xSplit="1" ySplit="3" topLeftCell="B4" activePane="bottomRight" state="frozen"/>
      <selection activeCell="I14" sqref="I14"/>
      <selection pane="topRight" activeCell="I14" sqref="I14"/>
      <selection pane="bottomLeft" activeCell="I14" sqref="I14"/>
      <selection pane="bottomRight"/>
    </sheetView>
  </sheetViews>
  <sheetFormatPr defaultColWidth="9.109375" defaultRowHeight="12" outlineLevelCol="1"/>
  <cols>
    <col min="1" max="1" width="37.88671875" style="93" bestFit="1" customWidth="1"/>
    <col min="2" max="3" width="9.33203125" style="93" bestFit="1" customWidth="1"/>
    <col min="4" max="6" width="8.5546875" style="93" hidden="1" customWidth="1" outlineLevel="1"/>
    <col min="7" max="7" width="9.33203125" style="93" bestFit="1" customWidth="1" collapsed="1"/>
    <col min="8" max="10" width="9.33203125" style="93" hidden="1" customWidth="1" outlineLevel="1"/>
    <col min="11" max="11" width="10.109375" style="93" bestFit="1" customWidth="1" collapsed="1"/>
    <col min="12" max="12" width="9.33203125" style="93" hidden="1" customWidth="1" outlineLevel="1"/>
    <col min="13" max="13" width="10.109375" style="93" hidden="1" customWidth="1" outlineLevel="1"/>
    <col min="14" max="14" width="9.33203125" style="93" hidden="1" customWidth="1" outlineLevel="1"/>
    <col min="15" max="15" width="10.33203125" style="93" bestFit="1" customWidth="1" collapsed="1"/>
    <col min="16" max="18" width="9.33203125" style="93" hidden="1" customWidth="1" outlineLevel="1"/>
    <col min="19" max="19" width="10.109375" style="93" bestFit="1" customWidth="1" collapsed="1"/>
    <col min="20" max="22" width="9.33203125" style="93" hidden="1" customWidth="1" outlineLevel="1"/>
    <col min="23" max="23" width="9.6640625" style="93" bestFit="1" customWidth="1" collapsed="1"/>
    <col min="24" max="26" width="9.33203125" style="93" hidden="1" customWidth="1" outlineLevel="1"/>
    <col min="27" max="27" width="9.109375" style="93" collapsed="1"/>
    <col min="28" max="30" width="9.109375" style="93" hidden="1" customWidth="1" outlineLevel="1"/>
    <col min="31" max="31" width="9.109375" style="93" collapsed="1"/>
    <col min="32" max="16384" width="9.109375" style="93"/>
  </cols>
  <sheetData>
    <row r="2" spans="1:33" ht="17.399999999999999">
      <c r="A2" s="92" t="s">
        <v>159</v>
      </c>
    </row>
    <row r="3" spans="1:33">
      <c r="A3" s="190" t="s">
        <v>36</v>
      </c>
      <c r="B3" s="191">
        <v>2017</v>
      </c>
      <c r="C3" s="191">
        <v>2018</v>
      </c>
      <c r="D3" s="191" t="s">
        <v>15</v>
      </c>
      <c r="E3" s="191" t="s">
        <v>14</v>
      </c>
      <c r="F3" s="191" t="s">
        <v>13</v>
      </c>
      <c r="G3" s="191" t="s">
        <v>12</v>
      </c>
      <c r="H3" s="191" t="s">
        <v>11</v>
      </c>
      <c r="I3" s="191" t="s">
        <v>10</v>
      </c>
      <c r="J3" s="191" t="s">
        <v>9</v>
      </c>
      <c r="K3" s="191" t="s">
        <v>8</v>
      </c>
      <c r="L3" s="191" t="s">
        <v>21</v>
      </c>
      <c r="M3" s="191" t="s">
        <v>22</v>
      </c>
      <c r="N3" s="191" t="s">
        <v>25</v>
      </c>
      <c r="O3" s="191" t="s">
        <v>26</v>
      </c>
      <c r="P3" s="140" t="s">
        <v>27</v>
      </c>
      <c r="Q3" s="140" t="s">
        <v>28</v>
      </c>
      <c r="R3" s="140" t="s">
        <v>58</v>
      </c>
      <c r="S3" s="140" t="s">
        <v>60</v>
      </c>
      <c r="T3" s="140" t="s">
        <v>65</v>
      </c>
      <c r="U3" s="140" t="s">
        <v>71</v>
      </c>
      <c r="V3" s="140" t="s">
        <v>74</v>
      </c>
      <c r="W3" s="140" t="s">
        <v>82</v>
      </c>
      <c r="X3" s="140" t="s">
        <v>83</v>
      </c>
      <c r="Y3" s="140" t="s">
        <v>84</v>
      </c>
      <c r="Z3" s="140" t="s">
        <v>85</v>
      </c>
      <c r="AA3" s="140" t="s">
        <v>86</v>
      </c>
      <c r="AB3" s="140" t="s">
        <v>185</v>
      </c>
      <c r="AC3" s="140" t="s">
        <v>186</v>
      </c>
      <c r="AD3" s="140" t="s">
        <v>187</v>
      </c>
      <c r="AE3" s="140" t="s">
        <v>188</v>
      </c>
      <c r="AF3" s="140" t="s">
        <v>323</v>
      </c>
      <c r="AG3" s="140" t="s">
        <v>324</v>
      </c>
    </row>
    <row r="4" spans="1:33">
      <c r="A4" s="93" t="s">
        <v>24</v>
      </c>
      <c r="B4" s="187">
        <v>1498236</v>
      </c>
      <c r="C4" s="187">
        <v>1440192</v>
      </c>
      <c r="D4" s="187">
        <v>362885</v>
      </c>
      <c r="E4" s="187">
        <v>406035</v>
      </c>
      <c r="F4" s="187">
        <v>448590</v>
      </c>
      <c r="G4" s="187">
        <v>480446</v>
      </c>
      <c r="H4" s="187">
        <v>446122</v>
      </c>
      <c r="I4" s="187">
        <v>346850</v>
      </c>
      <c r="J4" s="187">
        <v>611548</v>
      </c>
      <c r="K4" s="187">
        <v>729856</v>
      </c>
      <c r="L4" s="187">
        <v>696458.61600000004</v>
      </c>
      <c r="M4" s="187">
        <v>724949.99999999988</v>
      </c>
      <c r="N4" s="187">
        <v>758978</v>
      </c>
      <c r="O4" s="187">
        <v>906785</v>
      </c>
      <c r="P4" s="187">
        <v>866198</v>
      </c>
      <c r="Q4" s="187">
        <v>1015835</v>
      </c>
      <c r="R4" s="187">
        <v>1132759</v>
      </c>
      <c r="S4" s="187">
        <v>1217831</v>
      </c>
      <c r="T4" s="187">
        <v>1036773</v>
      </c>
      <c r="U4" s="187">
        <v>970829</v>
      </c>
      <c r="V4" s="187">
        <v>933653</v>
      </c>
      <c r="W4" s="187">
        <v>1162421.034427505</v>
      </c>
      <c r="X4" s="187">
        <v>1039031</v>
      </c>
      <c r="Y4" s="187">
        <v>1185558.7227900233</v>
      </c>
      <c r="Z4" s="187">
        <v>1243880</v>
      </c>
      <c r="AA4" s="187">
        <v>1287676</v>
      </c>
      <c r="AB4" s="187">
        <v>921267</v>
      </c>
      <c r="AC4" s="187">
        <v>1246448</v>
      </c>
      <c r="AD4" s="187">
        <v>1124689</v>
      </c>
      <c r="AE4" s="187">
        <v>1167975</v>
      </c>
      <c r="AF4" s="187">
        <v>1110638</v>
      </c>
      <c r="AG4" s="187">
        <v>1149034</v>
      </c>
    </row>
    <row r="5" spans="1:33">
      <c r="A5" s="188" t="s">
        <v>52</v>
      </c>
      <c r="B5" s="187">
        <v>716537.99884670286</v>
      </c>
      <c r="C5" s="187">
        <v>823254.62945878715</v>
      </c>
      <c r="D5" s="187">
        <v>214218.72272199296</v>
      </c>
      <c r="E5" s="187">
        <v>240929.76960050655</v>
      </c>
      <c r="F5" s="187">
        <v>270176.55050004309</v>
      </c>
      <c r="G5" s="187">
        <v>281236.98149764375</v>
      </c>
      <c r="H5" s="187">
        <v>255845</v>
      </c>
      <c r="I5" s="187">
        <v>162209</v>
      </c>
      <c r="J5" s="187">
        <v>327837</v>
      </c>
      <c r="K5" s="187">
        <v>402368.94794109254</v>
      </c>
      <c r="L5" s="187">
        <v>367663.03941634204</v>
      </c>
      <c r="M5" s="187">
        <v>377629.8876156389</v>
      </c>
      <c r="N5" s="187">
        <v>411831</v>
      </c>
      <c r="O5" s="187">
        <v>462969</v>
      </c>
      <c r="P5" s="187">
        <v>464292</v>
      </c>
      <c r="Q5" s="187">
        <v>481899</v>
      </c>
      <c r="R5" s="187">
        <v>503288</v>
      </c>
      <c r="S5" s="187">
        <v>532403</v>
      </c>
      <c r="T5" s="187">
        <v>534960</v>
      </c>
      <c r="U5" s="187">
        <v>561544</v>
      </c>
      <c r="V5" s="187">
        <v>528274</v>
      </c>
      <c r="W5" s="187">
        <v>600436</v>
      </c>
      <c r="X5" s="187">
        <v>563358</v>
      </c>
      <c r="Y5" s="187">
        <v>667522</v>
      </c>
      <c r="Z5" s="187">
        <v>672524</v>
      </c>
      <c r="AA5" s="187">
        <v>699309</v>
      </c>
      <c r="AB5" s="187">
        <v>526105</v>
      </c>
      <c r="AC5" s="187">
        <v>779068</v>
      </c>
      <c r="AD5" s="187">
        <v>702350</v>
      </c>
      <c r="AE5" s="187">
        <v>722777</v>
      </c>
      <c r="AF5" s="187">
        <v>690467</v>
      </c>
      <c r="AG5" s="187">
        <v>690477</v>
      </c>
    </row>
    <row r="6" spans="1:33">
      <c r="A6" s="188" t="s">
        <v>87</v>
      </c>
      <c r="B6" s="187">
        <v>758396.674512467</v>
      </c>
      <c r="C6" s="187">
        <v>576595.18907170556</v>
      </c>
      <c r="D6" s="187">
        <v>132749.83673042996</v>
      </c>
      <c r="E6" s="187">
        <v>143938.11753317347</v>
      </c>
      <c r="F6" s="187">
        <v>144243.88253783784</v>
      </c>
      <c r="G6" s="187">
        <v>155092.69445527531</v>
      </c>
      <c r="H6" s="187">
        <v>141512</v>
      </c>
      <c r="I6" s="187">
        <v>156888</v>
      </c>
      <c r="J6" s="187">
        <v>223487</v>
      </c>
      <c r="K6" s="187">
        <v>249047.09541192566</v>
      </c>
      <c r="L6" s="187">
        <v>234663.52349768099</v>
      </c>
      <c r="M6" s="187">
        <v>247606.97206029436</v>
      </c>
      <c r="N6" s="187">
        <v>209403</v>
      </c>
      <c r="O6" s="187">
        <v>226302</v>
      </c>
      <c r="P6" s="187">
        <v>194980</v>
      </c>
      <c r="Q6" s="187">
        <v>193878</v>
      </c>
      <c r="R6" s="187">
        <v>243793</v>
      </c>
      <c r="S6" s="187">
        <v>210182</v>
      </c>
      <c r="T6" s="187">
        <v>223959</v>
      </c>
      <c r="U6" s="187">
        <v>229513</v>
      </c>
      <c r="V6" s="187">
        <v>207139</v>
      </c>
      <c r="W6" s="187">
        <v>247308</v>
      </c>
      <c r="X6" s="187">
        <v>219338</v>
      </c>
      <c r="Y6" s="187">
        <v>266176</v>
      </c>
      <c r="Z6" s="187">
        <v>285162</v>
      </c>
      <c r="AA6" s="187">
        <v>291531</v>
      </c>
      <c r="AB6" s="187">
        <v>205870</v>
      </c>
      <c r="AC6" s="187">
        <v>264899</v>
      </c>
      <c r="AD6" s="187">
        <v>248806</v>
      </c>
      <c r="AE6" s="187">
        <v>257615</v>
      </c>
      <c r="AF6" s="187">
        <v>251893</v>
      </c>
      <c r="AG6" s="187">
        <v>283473</v>
      </c>
    </row>
    <row r="7" spans="1:33">
      <c r="A7" s="188" t="s">
        <v>53</v>
      </c>
      <c r="B7" s="187">
        <v>23301.326640830288</v>
      </c>
      <c r="C7" s="187">
        <v>40342.181469507414</v>
      </c>
      <c r="D7" s="187">
        <v>15916.440547577053</v>
      </c>
      <c r="E7" s="187">
        <v>21167.112866320007</v>
      </c>
      <c r="F7" s="187">
        <v>34169.566962119054</v>
      </c>
      <c r="G7" s="187">
        <v>44116.324047080954</v>
      </c>
      <c r="H7" s="187">
        <v>48765</v>
      </c>
      <c r="I7" s="187">
        <v>27753</v>
      </c>
      <c r="J7" s="187">
        <v>60224</v>
      </c>
      <c r="K7" s="187">
        <v>78439.956646981736</v>
      </c>
      <c r="L7" s="187">
        <v>94132.053085977022</v>
      </c>
      <c r="M7" s="187">
        <v>99713.140324066655</v>
      </c>
      <c r="N7" s="187">
        <v>137744</v>
      </c>
      <c r="O7" s="187">
        <v>217514</v>
      </c>
      <c r="P7" s="187">
        <v>206926</v>
      </c>
      <c r="Q7" s="187">
        <v>340058</v>
      </c>
      <c r="R7" s="187">
        <v>385678</v>
      </c>
      <c r="S7" s="187">
        <v>475246</v>
      </c>
      <c r="T7" s="187">
        <v>277854</v>
      </c>
      <c r="U7" s="187">
        <v>179772</v>
      </c>
      <c r="V7" s="187">
        <v>198240</v>
      </c>
      <c r="W7" s="187">
        <v>314677</v>
      </c>
      <c r="X7" s="187">
        <v>256335</v>
      </c>
      <c r="Y7" s="187">
        <v>251860.72279002337</v>
      </c>
      <c r="Z7" s="187">
        <v>286194.27720997663</v>
      </c>
      <c r="AA7" s="187">
        <v>296836</v>
      </c>
      <c r="AB7" s="187">
        <v>189292</v>
      </c>
      <c r="AC7" s="187">
        <v>202481</v>
      </c>
      <c r="AD7" s="187">
        <v>173533</v>
      </c>
      <c r="AE7" s="187">
        <v>187583</v>
      </c>
      <c r="AF7" s="187">
        <v>168278</v>
      </c>
      <c r="AG7" s="187">
        <v>175084</v>
      </c>
    </row>
    <row r="8" spans="1:33">
      <c r="A8" s="147"/>
      <c r="B8" s="192"/>
      <c r="C8" s="192"/>
      <c r="D8" s="192"/>
      <c r="E8" s="192"/>
      <c r="F8" s="192"/>
      <c r="G8" s="192"/>
      <c r="H8" s="192"/>
      <c r="I8" s="192"/>
      <c r="J8" s="192"/>
      <c r="K8" s="192"/>
      <c r="L8" s="192"/>
      <c r="M8" s="192"/>
      <c r="N8" s="192"/>
      <c r="O8" s="192"/>
      <c r="P8" s="192"/>
      <c r="Q8" s="192"/>
      <c r="R8" s="192"/>
      <c r="S8" s="192"/>
      <c r="T8" s="192"/>
      <c r="U8" s="192"/>
      <c r="V8" s="192"/>
      <c r="W8" s="192"/>
      <c r="X8" s="192"/>
      <c r="Y8" s="192"/>
      <c r="Z8" s="192"/>
      <c r="AA8" s="192"/>
      <c r="AB8" s="192"/>
      <c r="AC8" s="192"/>
      <c r="AD8" s="192"/>
      <c r="AE8" s="192"/>
      <c r="AF8" s="192"/>
      <c r="AG8" s="192"/>
    </row>
    <row r="9" spans="1:33">
      <c r="A9" s="193" t="s">
        <v>88</v>
      </c>
      <c r="B9" s="194">
        <v>524870</v>
      </c>
      <c r="C9" s="194">
        <v>526401</v>
      </c>
      <c r="D9" s="194">
        <v>130048</v>
      </c>
      <c r="E9" s="194">
        <v>137414</v>
      </c>
      <c r="F9" s="194">
        <v>154553</v>
      </c>
      <c r="G9" s="194">
        <v>171131.00000000003</v>
      </c>
      <c r="H9" s="194">
        <v>156521</v>
      </c>
      <c r="I9" s="194">
        <v>118717</v>
      </c>
      <c r="J9" s="194">
        <v>201196</v>
      </c>
      <c r="K9" s="194">
        <v>224400</v>
      </c>
      <c r="L9" s="194">
        <v>208587.06600000005</v>
      </c>
      <c r="M9" s="194">
        <v>218530.00000000003</v>
      </c>
      <c r="N9" s="194">
        <v>224876</v>
      </c>
      <c r="O9" s="194">
        <v>257283</v>
      </c>
      <c r="P9" s="194">
        <v>253623</v>
      </c>
      <c r="Q9" s="194">
        <v>280463</v>
      </c>
      <c r="R9" s="194">
        <v>322626</v>
      </c>
      <c r="S9" s="194">
        <v>344817</v>
      </c>
      <c r="T9" s="194">
        <v>327526</v>
      </c>
      <c r="U9" s="194">
        <v>334079</v>
      </c>
      <c r="V9" s="194">
        <v>302181</v>
      </c>
      <c r="W9" s="194">
        <v>342634</v>
      </c>
      <c r="X9" s="194">
        <v>351899</v>
      </c>
      <c r="Y9" s="194">
        <v>372895</v>
      </c>
      <c r="Z9" s="194">
        <v>364482</v>
      </c>
      <c r="AA9" s="194">
        <v>373353</v>
      </c>
      <c r="AB9" s="194">
        <v>271216</v>
      </c>
      <c r="AC9" s="194">
        <v>365681</v>
      </c>
      <c r="AD9" s="194">
        <v>347092.00000000006</v>
      </c>
      <c r="AE9" s="194">
        <v>358592</v>
      </c>
      <c r="AF9" s="194">
        <v>341035</v>
      </c>
      <c r="AG9" s="194">
        <v>380227</v>
      </c>
    </row>
    <row r="10" spans="1:33">
      <c r="A10" s="195" t="s">
        <v>54</v>
      </c>
      <c r="B10" s="196">
        <v>0.3503253159048374</v>
      </c>
      <c r="C10" s="196">
        <v>0.36550751566457806</v>
      </c>
      <c r="D10" s="196">
        <v>0.35837248715157694</v>
      </c>
      <c r="E10" s="196">
        <v>0.3384289531690618</v>
      </c>
      <c r="F10" s="196">
        <v>0.34453064045119153</v>
      </c>
      <c r="G10" s="196">
        <v>0.35619195497516898</v>
      </c>
      <c r="H10" s="196">
        <v>0.35084797432092568</v>
      </c>
      <c r="I10" s="196">
        <v>0.34227187545048293</v>
      </c>
      <c r="J10" s="196">
        <v>0.32899461693930809</v>
      </c>
      <c r="K10" s="196">
        <v>0.30745790950543667</v>
      </c>
      <c r="L10" s="196">
        <v>0.29949671266612637</v>
      </c>
      <c r="M10" s="196">
        <v>0.30144147872267063</v>
      </c>
      <c r="N10" s="196">
        <v>0.29628790294316831</v>
      </c>
      <c r="O10" s="196">
        <v>0.28373098364000288</v>
      </c>
      <c r="P10" s="196">
        <v>0.29280026044853485</v>
      </c>
      <c r="Q10" s="196">
        <v>0.2760910974715382</v>
      </c>
      <c r="R10" s="196">
        <v>0.28481433385212568</v>
      </c>
      <c r="S10" s="196">
        <v>0.28314027151550586</v>
      </c>
      <c r="T10" s="196">
        <v>0.31590907556427494</v>
      </c>
      <c r="U10" s="196">
        <v>0.34411724412847167</v>
      </c>
      <c r="V10" s="196">
        <v>0.32365450547473207</v>
      </c>
      <c r="W10" s="196">
        <v>0.29475884713490447</v>
      </c>
      <c r="X10" s="196">
        <v>0.33867998163673652</v>
      </c>
      <c r="Y10" s="196">
        <v>0.31453102476649247</v>
      </c>
      <c r="Z10" s="196">
        <v>0.29302022703154645</v>
      </c>
      <c r="AA10" s="196">
        <v>0.28994327765680189</v>
      </c>
      <c r="AB10" s="196">
        <v>0.29439456748152271</v>
      </c>
      <c r="AC10" s="196">
        <v>0.29337846424399572</v>
      </c>
      <c r="AD10" s="196">
        <v>0.30861153616688708</v>
      </c>
      <c r="AE10" s="196">
        <v>0.30702027012564481</v>
      </c>
      <c r="AF10" s="196">
        <v>0.30706224710481722</v>
      </c>
      <c r="AG10" s="196">
        <v>0.33100000000000002</v>
      </c>
    </row>
    <row r="11" spans="1:33">
      <c r="F11" s="144"/>
      <c r="G11" s="144"/>
      <c r="H11" s="144"/>
      <c r="I11" s="144"/>
      <c r="J11" s="144"/>
      <c r="K11" s="144"/>
      <c r="L11" s="144"/>
      <c r="M11" s="144"/>
      <c r="N11" s="144"/>
      <c r="O11" s="144"/>
      <c r="P11" s="144"/>
      <c r="Q11" s="144"/>
      <c r="R11" s="144"/>
      <c r="S11" s="144"/>
      <c r="T11" s="144"/>
      <c r="U11" s="144"/>
      <c r="V11" s="144"/>
      <c r="W11" s="144"/>
      <c r="X11" s="144"/>
      <c r="Y11" s="144"/>
      <c r="Z11" s="144"/>
    </row>
    <row r="12" spans="1:33">
      <c r="B12" s="189"/>
      <c r="C12" s="189"/>
      <c r="D12" s="189"/>
      <c r="E12" s="189"/>
      <c r="F12" s="189"/>
      <c r="G12" s="189"/>
      <c r="H12" s="189"/>
      <c r="I12" s="189"/>
      <c r="J12" s="189"/>
      <c r="K12" s="189"/>
      <c r="L12" s="189"/>
      <c r="M12" s="189"/>
      <c r="N12" s="189"/>
      <c r="O12" s="189"/>
      <c r="P12" s="189"/>
      <c r="Q12" s="189"/>
      <c r="R12" s="189"/>
      <c r="S12" s="189"/>
      <c r="T12" s="189"/>
      <c r="U12" s="189"/>
      <c r="V12" s="189"/>
      <c r="W12" s="189"/>
      <c r="X12" s="189"/>
      <c r="Y12" s="189"/>
      <c r="Z12" s="189"/>
    </row>
    <row r="13" spans="1:33">
      <c r="B13" s="144"/>
      <c r="D13" s="144"/>
      <c r="E13" s="144"/>
      <c r="F13" s="144"/>
      <c r="G13" s="201"/>
      <c r="H13" s="144"/>
      <c r="I13" s="144"/>
      <c r="J13" s="144"/>
      <c r="K13" s="201"/>
      <c r="L13" s="201"/>
      <c r="M13" s="201"/>
      <c r="N13" s="201"/>
      <c r="O13" s="201"/>
      <c r="P13" s="201"/>
      <c r="Q13" s="201"/>
      <c r="R13" s="201"/>
      <c r="S13" s="201"/>
      <c r="T13" s="201"/>
      <c r="U13" s="201"/>
      <c r="V13" s="201"/>
      <c r="W13" s="201"/>
      <c r="X13" s="144"/>
      <c r="Y13" s="144"/>
      <c r="Z13" s="144"/>
    </row>
    <row r="14" spans="1:33">
      <c r="C14" s="188"/>
      <c r="G14" s="201"/>
      <c r="K14" s="201"/>
      <c r="L14" s="201"/>
      <c r="M14" s="201"/>
      <c r="N14" s="201"/>
      <c r="O14" s="201"/>
      <c r="P14" s="201"/>
      <c r="Q14" s="201"/>
      <c r="R14" s="201"/>
      <c r="S14" s="201"/>
      <c r="T14" s="201"/>
      <c r="U14" s="201"/>
      <c r="V14" s="201"/>
      <c r="W14" s="201"/>
    </row>
    <row r="15" spans="1:33">
      <c r="C15" s="188"/>
      <c r="G15" s="201"/>
      <c r="K15" s="201"/>
      <c r="L15" s="201"/>
      <c r="M15" s="201"/>
      <c r="N15" s="201"/>
      <c r="O15" s="201"/>
      <c r="P15" s="201"/>
      <c r="Q15" s="201"/>
      <c r="R15" s="201"/>
      <c r="S15" s="201"/>
      <c r="T15" s="201"/>
      <c r="U15" s="201"/>
      <c r="V15" s="201"/>
      <c r="W15" s="201"/>
    </row>
    <row r="16" spans="1:33">
      <c r="C16" s="188"/>
      <c r="G16" s="201"/>
      <c r="K16" s="201"/>
      <c r="L16" s="201"/>
      <c r="M16" s="201"/>
      <c r="N16" s="201"/>
      <c r="O16" s="201"/>
      <c r="P16" s="201"/>
      <c r="Q16" s="201"/>
      <c r="R16" s="201"/>
      <c r="S16" s="201"/>
      <c r="T16" s="201"/>
      <c r="U16" s="201"/>
      <c r="V16" s="201"/>
      <c r="W16" s="201"/>
    </row>
    <row r="18" spans="3:23">
      <c r="K18" s="189"/>
      <c r="O18" s="189"/>
      <c r="S18" s="189"/>
      <c r="W18" s="189"/>
    </row>
    <row r="19" spans="3:23">
      <c r="C19" s="188"/>
      <c r="K19" s="189"/>
      <c r="O19" s="189"/>
      <c r="S19" s="189"/>
      <c r="W19" s="189"/>
    </row>
    <row r="20" spans="3:23">
      <c r="C20" s="188"/>
      <c r="K20" s="189"/>
      <c r="O20" s="189"/>
      <c r="S20" s="189"/>
      <c r="W20" s="189"/>
    </row>
    <row r="21" spans="3:23">
      <c r="C21" s="188"/>
      <c r="K21" s="189"/>
      <c r="O21" s="189"/>
      <c r="S21" s="189"/>
      <c r="W21" s="189"/>
    </row>
  </sheetData>
  <hyperlinks>
    <hyperlink ref="A2" location="Índice!A1" display="Voltar ao índice" xr:uid="{FC496225-54CF-4390-9F8C-F72FD083EA6F}"/>
  </hyperlinks>
  <pageMargins left="0.511811024" right="0.511811024" top="0.78740157499999996" bottom="0.78740157499999996" header="0.31496062000000002" footer="0.31496062000000002"/>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6F10B2-B31C-42CE-B56F-322438BAF74C}">
  <sheetPr>
    <tabColor theme="8"/>
  </sheetPr>
  <dimension ref="A1:A57"/>
  <sheetViews>
    <sheetView showGridLines="0" zoomScaleNormal="100" workbookViewId="0"/>
  </sheetViews>
  <sheetFormatPr defaultColWidth="9.109375" defaultRowHeight="12"/>
  <cols>
    <col min="1" max="1" width="37.88671875" style="93" bestFit="1" customWidth="1"/>
    <col min="2" max="3" width="9.109375" style="93" bestFit="1" customWidth="1"/>
    <col min="4" max="6" width="7.88671875" style="93" bestFit="1" customWidth="1"/>
    <col min="7" max="10" width="9.109375" style="93" bestFit="1" customWidth="1"/>
    <col min="11" max="11" width="10" style="93" bestFit="1" customWidth="1"/>
    <col min="12" max="12" width="9.109375" style="93" bestFit="1" customWidth="1"/>
    <col min="13" max="13" width="10" style="93" bestFit="1" customWidth="1"/>
    <col min="14" max="16" width="9.109375" style="93" bestFit="1" customWidth="1"/>
    <col min="17" max="16384" width="9.109375" style="93"/>
  </cols>
  <sheetData>
    <row r="1" spans="1:1" ht="17.399999999999999">
      <c r="A1" s="92" t="s">
        <v>159</v>
      </c>
    </row>
    <row r="2" spans="1:1" ht="18.600000000000001">
      <c r="A2" s="197" t="s">
        <v>63</v>
      </c>
    </row>
    <row r="4" spans="1:1" ht="17.399999999999999">
      <c r="A4" s="116" t="s">
        <v>61</v>
      </c>
    </row>
    <row r="5" spans="1:1">
      <c r="A5" s="93" t="s">
        <v>62</v>
      </c>
    </row>
    <row r="6" spans="1:1">
      <c r="A6" s="93" t="s">
        <v>64</v>
      </c>
    </row>
    <row r="8" spans="1:1" ht="17.399999999999999">
      <c r="A8" s="116" t="s">
        <v>66</v>
      </c>
    </row>
    <row r="9" spans="1:1">
      <c r="A9" s="93" t="s">
        <v>67</v>
      </c>
    </row>
    <row r="10" spans="1:1">
      <c r="A10" s="93" t="s">
        <v>68</v>
      </c>
    </row>
    <row r="11" spans="1:1">
      <c r="A11" s="93" t="s">
        <v>69</v>
      </c>
    </row>
    <row r="12" spans="1:1">
      <c r="A12" s="93" t="s">
        <v>70</v>
      </c>
    </row>
    <row r="14" spans="1:1" ht="17.399999999999999">
      <c r="A14" s="116" t="s">
        <v>72</v>
      </c>
    </row>
    <row r="15" spans="1:1">
      <c r="A15" s="93" t="s">
        <v>73</v>
      </c>
    </row>
    <row r="17" spans="1:1" ht="17.399999999999999">
      <c r="A17" s="116" t="s">
        <v>80</v>
      </c>
    </row>
    <row r="18" spans="1:1">
      <c r="A18" s="93" t="s">
        <v>81</v>
      </c>
    </row>
    <row r="20" spans="1:1" ht="17.399999999999999">
      <c r="A20" s="116" t="s">
        <v>89</v>
      </c>
    </row>
    <row r="21" spans="1:1">
      <c r="A21" s="93" t="s">
        <v>100</v>
      </c>
    </row>
    <row r="22" spans="1:1">
      <c r="A22" s="95" t="s">
        <v>90</v>
      </c>
    </row>
    <row r="23" spans="1:1">
      <c r="A23" s="95" t="s">
        <v>91</v>
      </c>
    </row>
    <row r="24" spans="1:1">
      <c r="A24" s="95" t="s">
        <v>92</v>
      </c>
    </row>
    <row r="25" spans="1:1">
      <c r="A25" s="95" t="s">
        <v>93</v>
      </c>
    </row>
    <row r="26" spans="1:1">
      <c r="A26" s="95" t="s">
        <v>94</v>
      </c>
    </row>
    <row r="27" spans="1:1">
      <c r="A27" s="95" t="s">
        <v>95</v>
      </c>
    </row>
    <row r="28" spans="1:1">
      <c r="A28" s="95" t="s">
        <v>96</v>
      </c>
    </row>
    <row r="29" spans="1:1">
      <c r="A29" s="95" t="s">
        <v>98</v>
      </c>
    </row>
    <row r="30" spans="1:1">
      <c r="A30" s="95" t="s">
        <v>97</v>
      </c>
    </row>
    <row r="31" spans="1:1">
      <c r="A31" s="95" t="s">
        <v>99</v>
      </c>
    </row>
    <row r="33" spans="1:1" ht="17.399999999999999">
      <c r="A33" s="116" t="s">
        <v>167</v>
      </c>
    </row>
    <row r="34" spans="1:1">
      <c r="A34" s="93" t="s">
        <v>168</v>
      </c>
    </row>
    <row r="36" spans="1:1" ht="17.399999999999999">
      <c r="A36" s="116" t="s">
        <v>315</v>
      </c>
    </row>
    <row r="37" spans="1:1">
      <c r="A37" s="93" t="s">
        <v>316</v>
      </c>
    </row>
    <row r="38" spans="1:1">
      <c r="A38" s="93" t="s">
        <v>317</v>
      </c>
    </row>
    <row r="39" spans="1:1">
      <c r="A39" s="93" t="s">
        <v>318</v>
      </c>
    </row>
    <row r="41" spans="1:1" ht="17.399999999999999">
      <c r="A41" s="116" t="s">
        <v>320</v>
      </c>
    </row>
    <row r="42" spans="1:1">
      <c r="A42" s="93" t="s">
        <v>100</v>
      </c>
    </row>
    <row r="43" spans="1:1">
      <c r="A43" s="95" t="s">
        <v>321</v>
      </c>
    </row>
    <row r="45" spans="1:1" ht="17.399999999999999">
      <c r="A45" s="116" t="s">
        <v>338</v>
      </c>
    </row>
    <row r="46" spans="1:1">
      <c r="A46" s="93" t="s">
        <v>100</v>
      </c>
    </row>
    <row r="47" spans="1:1">
      <c r="A47" s="95" t="s">
        <v>339</v>
      </c>
    </row>
    <row r="48" spans="1:1">
      <c r="A48" s="95" t="s">
        <v>346</v>
      </c>
    </row>
    <row r="49" spans="1:1">
      <c r="A49" s="95" t="s">
        <v>347</v>
      </c>
    </row>
    <row r="50" spans="1:1">
      <c r="A50" s="95" t="s">
        <v>348</v>
      </c>
    </row>
    <row r="51" spans="1:1">
      <c r="A51" s="95" t="s">
        <v>349</v>
      </c>
    </row>
    <row r="52" spans="1:1">
      <c r="A52" s="95"/>
    </row>
    <row r="53" spans="1:1" ht="17.399999999999999">
      <c r="A53" s="209" t="s">
        <v>354</v>
      </c>
    </row>
    <row r="54" spans="1:1">
      <c r="A54" s="208" t="s">
        <v>350</v>
      </c>
    </row>
    <row r="55" spans="1:1">
      <c r="A55" s="95" t="s">
        <v>351</v>
      </c>
    </row>
    <row r="56" spans="1:1">
      <c r="A56" s="95" t="s">
        <v>352</v>
      </c>
    </row>
    <row r="57" spans="1:1">
      <c r="A57" s="95" t="s">
        <v>353</v>
      </c>
    </row>
  </sheetData>
  <hyperlinks>
    <hyperlink ref="A1" location="Índice!A1" display="Voltar ao índice" xr:uid="{CDD0E951-9835-4446-BD81-63141909D197}"/>
  </hyperlinks>
  <pageMargins left="0.511811024" right="0.511811024" top="0.78740157499999996" bottom="0.78740157499999996" header="0.31496062000000002" footer="0.31496062000000002"/>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8DCD74EA4CFD68449675900814E6EB0A" ma:contentTypeVersion="18" ma:contentTypeDescription="Crie um novo documento." ma:contentTypeScope="" ma:versionID="b6bd5e8a4a3608b100ca5e33bbb443e0">
  <xsd:schema xmlns:xsd="http://www.w3.org/2001/XMLSchema" xmlns:xs="http://www.w3.org/2001/XMLSchema" xmlns:p="http://schemas.microsoft.com/office/2006/metadata/properties" xmlns:ns1="http://schemas.microsoft.com/sharepoint/v3" xmlns:ns2="d0c542dd-7ad3-4e86-a91e-24f4c32325b6" xmlns:ns3="9559a155-5316-4f9c-a166-26846a0ec559" targetNamespace="http://schemas.microsoft.com/office/2006/metadata/properties" ma:root="true" ma:fieldsID="353090058f0af22e99b5fd20412754e8" ns1:_="" ns2:_="" ns3:_="">
    <xsd:import namespace="http://schemas.microsoft.com/sharepoint/v3"/>
    <xsd:import namespace="d0c542dd-7ad3-4e86-a91e-24f4c32325b6"/>
    <xsd:import namespace="9559a155-5316-4f9c-a166-26846a0ec559"/>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lcf76f155ced4ddcb4097134ff3c332f" minOccurs="0"/>
                <xsd:element ref="ns3:TaxCatchAll" minOccurs="0"/>
                <xsd:element ref="ns2:MediaServiceLocation" minOccurs="0"/>
                <xsd:element ref="ns2:MediaServiceSearchProperties" minOccurs="0"/>
                <xsd:element ref="ns3:SharedWithUsers" minOccurs="0"/>
                <xsd:element ref="ns3:SharedWithDetails" minOccurs="0"/>
                <xsd:element ref="ns2:MediaLengthInSecond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Propriedades da Política de Conformidade Unificada" ma:hidden="true" ma:internalName="_ip_UnifiedCompliancePolicyProperties">
      <xsd:simpleType>
        <xsd:restriction base="dms:Note"/>
      </xsd:simpleType>
    </xsd:element>
    <xsd:element name="_ip_UnifiedCompliancePolicyUIAction" ma:index="25" nillable="true" ma:displayName="Ação de Interface do Usuário da Política de Conformidade Unificada"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0c542dd-7ad3-4e86-a91e-24f4c32325b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Marcações de imagem" ma:readOnly="false" ma:fieldId="{5cf76f15-5ced-4ddc-b409-7134ff3c332f}" ma:taxonomyMulti="true" ma:sspId="95c8f8f6-5520-40b9-a4af-375a525eae58" ma:termSetId="09814cd3-568e-fe90-9814-8d621ff8fb84" ma:anchorId="fba54fb3-c3e1-fe81-a776-ca4b69148c4d" ma:open="true" ma:isKeyword="false">
      <xsd:complexType>
        <xsd:sequence>
          <xsd:element ref="pc:Terms" minOccurs="0" maxOccurs="1"/>
        </xsd:sequence>
      </xsd:complexType>
    </xsd:element>
    <xsd:element name="MediaServiceLocation" ma:index="19" nillable="true" ma:displayName="Location" ma:indexed="true" ma:internalName="MediaServiceLocation"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559a155-5316-4f9c-a166-26846a0ec559"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08cda8c8-4ca6-49be-8495-f94aede56dd2}" ma:internalName="TaxCatchAll" ma:showField="CatchAllData" ma:web="9559a155-5316-4f9c-a166-26846a0ec559">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9559a155-5316-4f9c-a166-26846a0ec559" xsi:nil="true"/>
    <lcf76f155ced4ddcb4097134ff3c332f xmlns="d0c542dd-7ad3-4e86-a91e-24f4c32325b6">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3DCB6F8F-0DD7-41B4-9DF6-FE12FCE2DE40}">
  <ds:schemaRefs>
    <ds:schemaRef ds:uri="http://schemas.microsoft.com/sharepoint/v3/contenttype/forms"/>
  </ds:schemaRefs>
</ds:datastoreItem>
</file>

<file path=customXml/itemProps2.xml><?xml version="1.0" encoding="utf-8"?>
<ds:datastoreItem xmlns:ds="http://schemas.openxmlformats.org/officeDocument/2006/customXml" ds:itemID="{59CC3906-B168-46AE-8E69-E87E6BC91BE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0c542dd-7ad3-4e86-a91e-24f4c32325b6"/>
    <ds:schemaRef ds:uri="9559a155-5316-4f9c-a166-26846a0ec55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55FDC29-EC38-41A6-8360-E09CBD13A003}">
  <ds:schemaRefs>
    <ds:schemaRef ds:uri="http://schemas.microsoft.com/office/2006/metadata/properties"/>
    <ds:schemaRef ds:uri="http://www.w3.org/2000/xmlns/"/>
    <ds:schemaRef ds:uri="9559a155-5316-4f9c-a166-26846a0ec559"/>
    <ds:schemaRef ds:uri="http://www.w3.org/2001/XMLSchema-instance"/>
    <ds:schemaRef ds:uri="d0c542dd-7ad3-4e86-a91e-24f4c32325b6"/>
    <ds:schemaRef ds:uri="http://schemas.microsoft.com/office/infopath/2007/PartnerControls"/>
    <ds:schemaRef ds:uri="http://schemas.microsoft.com/sharepoint/v3"/>
  </ds:schemaRefs>
</ds:datastoreItem>
</file>

<file path=docMetadata/LabelInfo.xml><?xml version="1.0" encoding="utf-8"?>
<clbl:labelList xmlns:clbl="http://schemas.microsoft.com/office/2020/mipLabelMetadata">
  <clbl:label id="{0f374f33-0698-4656-9665-4ad2a74e580a}" enabled="0" method="" siteId="{0f374f33-0698-4656-9665-4ad2a74e580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8</vt:i4>
      </vt:variant>
      <vt:variant>
        <vt:lpstr>Intervalos Nomeados</vt:lpstr>
      </vt:variant>
      <vt:variant>
        <vt:i4>1</vt:i4>
      </vt:variant>
    </vt:vector>
  </HeadingPairs>
  <TitlesOfParts>
    <vt:vector size="9" baseType="lpstr">
      <vt:lpstr>Índice</vt:lpstr>
      <vt:lpstr>BP-R</vt:lpstr>
      <vt:lpstr>DRE-R</vt:lpstr>
      <vt:lpstr>FC</vt:lpstr>
      <vt:lpstr>Ind. Trimestrais (2019-Atual)</vt:lpstr>
      <vt:lpstr>Indicadores Anuais (2011-Atual)</vt:lpstr>
      <vt:lpstr>Informações por Segmento</vt:lpstr>
      <vt:lpstr>Registro de alterações</vt:lpstr>
      <vt:lpstr>'DRE-R'!Area_de_impressao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Antonio Augusto Luz de Albuquerque</dc:creator>
  <cp:keywords/>
  <dc:description/>
  <cp:lastModifiedBy>Luiz Paulo Facciuto Roschel</cp:lastModifiedBy>
  <cp:revision/>
  <cp:lastPrinted>2025-07-03T18:05:36Z</cp:lastPrinted>
  <dcterms:created xsi:type="dcterms:W3CDTF">2021-03-02T17:24:20Z</dcterms:created>
  <dcterms:modified xsi:type="dcterms:W3CDTF">2026-09-17T19:07:40Z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0x0101008DCD74EA4CFD68449675900814E6EB0A</vt:lpwstr>
  </property>
  <property fmtid="{D5CDD505-2E9C-101B-9397-08002B2CF9AE}" pid="3" name="SV_QUERY_LIST_4F35BF76-6C0D-4D9B-82B2-816C12CF3733">
    <vt:lpwstr>empty_477D106A-C0D6-4607-AEBD-E2C9D60EA279</vt:lpwstr>
  </property>
  <property fmtid="{D5CDD505-2E9C-101B-9397-08002B2CF9AE}" pid="4" name="SV_HIDDEN_GRID_QUERY_LIST_4F35BF76-6C0D-4D9B-82B2-816C12CF3733">
    <vt:lpwstr>empty_477D106A-C0D6-4607-AEBD-E2C9D60EA279</vt:lpwstr>
  </property>
  <property fmtid="{D5CDD505-2E9C-101B-9397-08002B2CF9AE}" pid="5" name="MediaServiceImageTags">
    <vt:lpwstr/>
  </property>
</Properties>
</file>